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6155" windowHeight="9180" activeTab="0"/>
  </bookViews>
  <sheets>
    <sheet name="確立計算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<sst xmlns="http://schemas.openxmlformats.org/spreadsheetml/2006/main" count="48" uniqueCount="31">
  <si>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サイコロ３個の和</t>
  </si>
  <si>
    <t>確立　？/２１６</t>
  </si>
  <si>
    <t>基本値</t>
  </si>
  <si>
    <t>大きい</t>
  </si>
  <si>
    <t>小さい</t>
  </si>
  <si>
    <t>引分け</t>
  </si>
  <si>
    <t>大</t>
  </si>
  <si>
    <t>小</t>
  </si>
  <si>
    <t>分</t>
  </si>
  <si>
    <t>勝率</t>
  </si>
  <si>
    <t>判定用</t>
  </si>
  <si>
    <t>大</t>
  </si>
  <si>
    <t>勝率計算</t>
  </si>
  <si>
    <t>全確立</t>
  </si>
  <si>
    <t>四捨五入</t>
  </si>
  <si>
    <t>見やすく</t>
  </si>
  <si>
    <t>アイテム使用　　サイコロ確定数値</t>
  </si>
  <si>
    <t>不明</t>
  </si>
  <si>
    <t>サイコロ２個の和</t>
  </si>
  <si>
    <t>確立　？/３６</t>
  </si>
  <si>
    <t>不明　ｏｒ　判明</t>
  </si>
  <si>
    <t>※注意：四捨五入してますので０．０１％の桁で誤差出る場合があります。</t>
  </si>
  <si>
    <t>最低</t>
  </si>
  <si>
    <t>最高</t>
  </si>
  <si>
    <t>確定値</t>
  </si>
  <si>
    <t>判定値</t>
  </si>
  <si>
    <t>判明</t>
  </si>
  <si>
    <t>結果</t>
  </si>
  <si>
    <t>＝</t>
  </si>
  <si>
    <t>最低値</t>
  </si>
  <si>
    <t>最高値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</si>
</sst>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General\ \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8"/>
  <sheetViews>
    <sheetView tabSelected="1" workbookViewId="0" topLeftCell="A1">
      <selection activeCell="E4" sqref="E4:G5"/>
    </sheetView>
  </sheetViews>
  <sheetFormatPr defaultColWidth="9.00390625" defaultRowHeight="15.75" customHeight="1"/>
  <cols>
    <col min="1" max="27" width="4.625" style="1" customWidth="1"/>
    <col min="28" max="32" width="5.50390625" style="1" customWidth="1"/>
    <col min="33" max="35" width="10.00390625" style="1" customWidth="1"/>
    <col min="36" max="36" width="5.875" style="1" customWidth="1"/>
    <col min="37" max="37" width="6.25390625" style="1" customWidth="1"/>
    <col min="38" max="44" width="6.125" style="1" customWidth="1"/>
    <col min="45" max="47" width="10.00390625" style="1" customWidth="1"/>
    <col min="48" max="50" width="9.125" style="1" customWidth="1"/>
    <col min="51" max="16384" width="4.625" style="1" customWidth="1"/>
  </cols>
  <sheetData>
    <row r="1" spans="28:50" ht="15.75" customHeight="1">
      <c r="AB1" s="33" t="s">
        <v>10</v>
      </c>
      <c r="AC1" s="33"/>
      <c r="AD1" s="2" t="s">
        <v>6</v>
      </c>
      <c r="AE1" s="2" t="s">
        <v>7</v>
      </c>
      <c r="AF1" s="2" t="s">
        <v>8</v>
      </c>
      <c r="AG1" s="3" t="s">
        <v>11</v>
      </c>
      <c r="AH1" s="3" t="s">
        <v>7</v>
      </c>
      <c r="AI1" s="3" t="s">
        <v>8</v>
      </c>
      <c r="AL1" s="42" t="s">
        <v>10</v>
      </c>
      <c r="AM1" s="43"/>
      <c r="AN1" s="43"/>
      <c r="AO1" s="43"/>
      <c r="AP1" s="25"/>
      <c r="AQ1" s="4"/>
      <c r="AR1" s="4"/>
      <c r="AS1" s="3" t="s">
        <v>11</v>
      </c>
      <c r="AT1" s="3" t="s">
        <v>7</v>
      </c>
      <c r="AU1" s="3" t="s">
        <v>8</v>
      </c>
      <c r="AV1" s="3" t="s">
        <v>11</v>
      </c>
      <c r="AW1" s="3" t="s">
        <v>7</v>
      </c>
      <c r="AX1" s="3" t="s">
        <v>8</v>
      </c>
    </row>
    <row r="2" spans="5:50" ht="15.75" customHeight="1">
      <c r="E2" s="33" t="s">
        <v>2</v>
      </c>
      <c r="F2" s="33"/>
      <c r="G2" s="33"/>
      <c r="I2" s="45" t="s">
        <v>16</v>
      </c>
      <c r="J2" s="46"/>
      <c r="K2" s="46"/>
      <c r="L2" s="47"/>
      <c r="N2" s="33" t="s">
        <v>29</v>
      </c>
      <c r="O2" s="33"/>
      <c r="P2" s="33" t="s">
        <v>30</v>
      </c>
      <c r="Q2" s="33"/>
      <c r="AB2" s="2">
        <v>3</v>
      </c>
      <c r="AC2" s="2">
        <f>IF(AB2=E4,1,0)</f>
        <v>0</v>
      </c>
      <c r="AD2" s="2">
        <f>SUM(H24:V24)</f>
        <v>215</v>
      </c>
      <c r="AE2" s="2">
        <v>0</v>
      </c>
      <c r="AF2" s="2">
        <f>G24</f>
        <v>1</v>
      </c>
      <c r="AG2" s="4">
        <f>AD2*AC2</f>
        <v>0</v>
      </c>
      <c r="AH2" s="4">
        <f>AE2*AC2</f>
        <v>0</v>
      </c>
      <c r="AI2" s="4">
        <f>AC2*AF2</f>
        <v>0</v>
      </c>
      <c r="AL2" s="4" t="s">
        <v>17</v>
      </c>
      <c r="AM2" s="26">
        <f>IF(AL2=I4,1,0)</f>
        <v>1</v>
      </c>
      <c r="AN2" s="4">
        <v>0</v>
      </c>
      <c r="AO2" s="4">
        <v>0</v>
      </c>
      <c r="AQ2" s="4">
        <v>2</v>
      </c>
      <c r="AR2" s="2">
        <f>IF(AQ2=AP15,1,0)</f>
        <v>0</v>
      </c>
      <c r="AS2" s="2">
        <f>SUM(H21:Q21)</f>
        <v>35</v>
      </c>
      <c r="AT2" s="2">
        <v>0</v>
      </c>
      <c r="AU2" s="15">
        <f>G21</f>
        <v>1</v>
      </c>
      <c r="AV2" s="4">
        <f aca="true" t="shared" si="0" ref="AV2:AV12">AR2*AS2</f>
        <v>0</v>
      </c>
      <c r="AW2" s="4">
        <f>AR2*AT2</f>
        <v>0</v>
      </c>
      <c r="AX2" s="4">
        <f>AR2*AU2</f>
        <v>0</v>
      </c>
    </row>
    <row r="3" spans="5:50" ht="15.75" customHeight="1">
      <c r="E3" s="33"/>
      <c r="F3" s="33"/>
      <c r="G3" s="33"/>
      <c r="I3" s="48"/>
      <c r="J3" s="49"/>
      <c r="K3" s="49"/>
      <c r="L3" s="50"/>
      <c r="N3" s="33"/>
      <c r="O3" s="33"/>
      <c r="P3" s="33"/>
      <c r="Q3" s="33"/>
      <c r="R3" s="19"/>
      <c r="AB3" s="2">
        <v>4</v>
      </c>
      <c r="AC3" s="2">
        <f>IF(AB3=E4,1,0)</f>
        <v>0</v>
      </c>
      <c r="AD3" s="2">
        <f>SUM(I24:V24)</f>
        <v>212</v>
      </c>
      <c r="AE3" s="2">
        <f>SUM(G24)</f>
        <v>1</v>
      </c>
      <c r="AF3" s="2">
        <f>H24</f>
        <v>3</v>
      </c>
      <c r="AG3" s="4">
        <f aca="true" t="shared" si="1" ref="AG3:AG17">AD3*AC3</f>
        <v>0</v>
      </c>
      <c r="AH3" s="4">
        <f aca="true" t="shared" si="2" ref="AH3:AH17">AE3*AC3</f>
        <v>0</v>
      </c>
      <c r="AI3" s="4">
        <f aca="true" t="shared" si="3" ref="AI3:AI17">AC3*AF3</f>
        <v>0</v>
      </c>
      <c r="AL3" s="4">
        <v>1</v>
      </c>
      <c r="AM3" s="26">
        <f>IF(AL3=I4,1,0)</f>
        <v>0</v>
      </c>
      <c r="AN3" s="4">
        <f aca="true" t="shared" si="4" ref="AN3:AN8">AM3*AL3</f>
        <v>0</v>
      </c>
      <c r="AO3" s="4">
        <f aca="true" t="shared" si="5" ref="AO3:AO8">IF(AM3=1,1,0)</f>
        <v>0</v>
      </c>
      <c r="AQ3" s="4">
        <v>3</v>
      </c>
      <c r="AR3" s="2">
        <f>IF(AQ3=AP15,1,0)</f>
        <v>0</v>
      </c>
      <c r="AS3" s="2">
        <f>SUM(I21:Q21)</f>
        <v>33</v>
      </c>
      <c r="AT3" s="2">
        <f>SUM(G21)</f>
        <v>1</v>
      </c>
      <c r="AU3" s="15">
        <f>H21</f>
        <v>2</v>
      </c>
      <c r="AV3" s="4">
        <f t="shared" si="0"/>
        <v>0</v>
      </c>
      <c r="AW3" s="4">
        <f aca="true" t="shared" si="6" ref="AW3:AW12">AR3*AT3</f>
        <v>0</v>
      </c>
      <c r="AX3" s="4">
        <f aca="true" t="shared" si="7" ref="AX3:AX12">AR3*AU3</f>
        <v>0</v>
      </c>
    </row>
    <row r="4" spans="5:50" ht="15.75" customHeight="1">
      <c r="E4" s="53">
        <v>12</v>
      </c>
      <c r="F4" s="53"/>
      <c r="G4" s="53"/>
      <c r="I4" s="53" t="s">
        <v>17</v>
      </c>
      <c r="J4" s="53"/>
      <c r="K4" s="53"/>
      <c r="L4" s="53"/>
      <c r="M4" s="36" t="s">
        <v>28</v>
      </c>
      <c r="N4" s="33" t="str">
        <f>IF(AO9=0,AL2,AN12)</f>
        <v>不明</v>
      </c>
      <c r="O4" s="33"/>
      <c r="P4" s="33" t="str">
        <f>IF(AO9=0,AL2,AO12)</f>
        <v>不明</v>
      </c>
      <c r="Q4" s="33"/>
      <c r="AB4" s="2">
        <v>5</v>
      </c>
      <c r="AC4" s="2">
        <f>IF(AB4=E4,1,0)</f>
        <v>0</v>
      </c>
      <c r="AD4" s="2">
        <f>SUM(J24:V24)</f>
        <v>206</v>
      </c>
      <c r="AE4" s="2">
        <f>SUM(G24:H24)</f>
        <v>4</v>
      </c>
      <c r="AF4" s="2">
        <f>I24</f>
        <v>6</v>
      </c>
      <c r="AG4" s="4">
        <f t="shared" si="1"/>
        <v>0</v>
      </c>
      <c r="AH4" s="4">
        <f t="shared" si="2"/>
        <v>0</v>
      </c>
      <c r="AI4" s="4">
        <f t="shared" si="3"/>
        <v>0</v>
      </c>
      <c r="AL4" s="4">
        <v>2</v>
      </c>
      <c r="AM4" s="26">
        <f>IF(AL4=I4,1,0)</f>
        <v>0</v>
      </c>
      <c r="AN4" s="4">
        <f t="shared" si="4"/>
        <v>0</v>
      </c>
      <c r="AO4" s="4">
        <f t="shared" si="5"/>
        <v>0</v>
      </c>
      <c r="AQ4" s="4">
        <v>4</v>
      </c>
      <c r="AR4" s="2">
        <f>IF(AQ4=AP15,1,0)</f>
        <v>0</v>
      </c>
      <c r="AS4" s="2">
        <f>SUM(J21:Q21)</f>
        <v>30</v>
      </c>
      <c r="AT4" s="2">
        <f>SUM(G21:H21)</f>
        <v>3</v>
      </c>
      <c r="AU4" s="15">
        <f>I21</f>
        <v>3</v>
      </c>
      <c r="AV4" s="4">
        <f t="shared" si="0"/>
        <v>0</v>
      </c>
      <c r="AW4" s="4">
        <f t="shared" si="6"/>
        <v>0</v>
      </c>
      <c r="AX4" s="4">
        <f t="shared" si="7"/>
        <v>0</v>
      </c>
    </row>
    <row r="5" spans="5:50" ht="15.75" customHeight="1">
      <c r="E5" s="53"/>
      <c r="F5" s="53"/>
      <c r="G5" s="53"/>
      <c r="I5" s="53"/>
      <c r="J5" s="53"/>
      <c r="K5" s="53"/>
      <c r="L5" s="53"/>
      <c r="M5" s="36"/>
      <c r="N5" s="33"/>
      <c r="O5" s="33"/>
      <c r="P5" s="33"/>
      <c r="Q5" s="33"/>
      <c r="AB5" s="2">
        <v>6</v>
      </c>
      <c r="AC5" s="2">
        <f>IF(AB5=E4,1,0)</f>
        <v>0</v>
      </c>
      <c r="AD5" s="2">
        <f>SUM(K24:V24)</f>
        <v>196</v>
      </c>
      <c r="AE5" s="2">
        <f>SUM(G24:I24)</f>
        <v>10</v>
      </c>
      <c r="AF5" s="2">
        <f>J24</f>
        <v>10</v>
      </c>
      <c r="AG5" s="4">
        <f t="shared" si="1"/>
        <v>0</v>
      </c>
      <c r="AH5" s="4">
        <f t="shared" si="2"/>
        <v>0</v>
      </c>
      <c r="AI5" s="4">
        <f t="shared" si="3"/>
        <v>0</v>
      </c>
      <c r="AL5" s="4">
        <v>3</v>
      </c>
      <c r="AM5" s="26">
        <f>IF(AL5=I4,1,0)</f>
        <v>0</v>
      </c>
      <c r="AN5" s="4">
        <f t="shared" si="4"/>
        <v>0</v>
      </c>
      <c r="AO5" s="4">
        <f t="shared" si="5"/>
        <v>0</v>
      </c>
      <c r="AQ5" s="4">
        <v>5</v>
      </c>
      <c r="AR5" s="2">
        <f>IF(AQ5=AP15,1,0)</f>
        <v>0</v>
      </c>
      <c r="AS5" s="2">
        <f>SUM(K21:Q21)</f>
        <v>26</v>
      </c>
      <c r="AT5" s="2">
        <f>SUM(G21:I21)</f>
        <v>6</v>
      </c>
      <c r="AU5" s="15">
        <f>J21</f>
        <v>4</v>
      </c>
      <c r="AV5" s="4">
        <f t="shared" si="0"/>
        <v>0</v>
      </c>
      <c r="AW5" s="4">
        <f t="shared" si="6"/>
        <v>0</v>
      </c>
      <c r="AX5" s="4">
        <f t="shared" si="7"/>
        <v>0</v>
      </c>
    </row>
    <row r="6" spans="28:50" ht="15.75" customHeight="1">
      <c r="AB6" s="2">
        <v>7</v>
      </c>
      <c r="AC6" s="2">
        <f>IF(AB6=E4,1,0)</f>
        <v>0</v>
      </c>
      <c r="AD6" s="2">
        <f>SUM(L24:V24)</f>
        <v>181</v>
      </c>
      <c r="AE6" s="2">
        <f>SUM(G24:J24)</f>
        <v>20</v>
      </c>
      <c r="AF6" s="2">
        <f>K24</f>
        <v>15</v>
      </c>
      <c r="AG6" s="4">
        <f t="shared" si="1"/>
        <v>0</v>
      </c>
      <c r="AH6" s="4">
        <f t="shared" si="2"/>
        <v>0</v>
      </c>
      <c r="AI6" s="4">
        <f t="shared" si="3"/>
        <v>0</v>
      </c>
      <c r="AL6" s="4">
        <v>4</v>
      </c>
      <c r="AM6" s="26">
        <f>IF(AL6=I4,1,0)</f>
        <v>0</v>
      </c>
      <c r="AN6" s="4">
        <f t="shared" si="4"/>
        <v>0</v>
      </c>
      <c r="AO6" s="4">
        <f t="shared" si="5"/>
        <v>0</v>
      </c>
      <c r="AQ6" s="4">
        <v>6</v>
      </c>
      <c r="AR6" s="2">
        <f>IF(AQ6=AP15,1,0)</f>
        <v>0</v>
      </c>
      <c r="AS6" s="2">
        <f>SUM(L21:Q21)</f>
        <v>21</v>
      </c>
      <c r="AT6" s="2">
        <f>SUM(G21:J21)</f>
        <v>10</v>
      </c>
      <c r="AU6" s="15">
        <f>K21</f>
        <v>5</v>
      </c>
      <c r="AV6" s="4">
        <f t="shared" si="0"/>
        <v>0</v>
      </c>
      <c r="AW6" s="4">
        <f t="shared" si="6"/>
        <v>0</v>
      </c>
      <c r="AX6" s="4">
        <f t="shared" si="7"/>
        <v>0</v>
      </c>
    </row>
    <row r="7" spans="28:50" ht="15.75" customHeight="1">
      <c r="AB7" s="2">
        <v>8</v>
      </c>
      <c r="AC7" s="2">
        <f>IF(AB7=E4,1,0)</f>
        <v>0</v>
      </c>
      <c r="AD7" s="2">
        <f>SUM(M24:V24)</f>
        <v>160</v>
      </c>
      <c r="AE7" s="2">
        <f>SUM(G24:K24)</f>
        <v>35</v>
      </c>
      <c r="AF7" s="2">
        <f>L24</f>
        <v>21</v>
      </c>
      <c r="AG7" s="4">
        <f t="shared" si="1"/>
        <v>0</v>
      </c>
      <c r="AH7" s="4">
        <f t="shared" si="2"/>
        <v>0</v>
      </c>
      <c r="AI7" s="4">
        <f t="shared" si="3"/>
        <v>0</v>
      </c>
      <c r="AL7" s="4">
        <v>5</v>
      </c>
      <c r="AM7" s="26">
        <f>IF(AL7=I4,1,0)</f>
        <v>0</v>
      </c>
      <c r="AN7" s="4">
        <f t="shared" si="4"/>
        <v>0</v>
      </c>
      <c r="AO7" s="4">
        <f t="shared" si="5"/>
        <v>0</v>
      </c>
      <c r="AQ7" s="4">
        <v>7</v>
      </c>
      <c r="AR7" s="2">
        <f>IF(AQ7=AP15,1,0)</f>
        <v>0</v>
      </c>
      <c r="AS7" s="2">
        <f>SUM(M21:Q21)</f>
        <v>15</v>
      </c>
      <c r="AT7" s="2">
        <f>SUM(G21:K21)</f>
        <v>15</v>
      </c>
      <c r="AU7" s="15">
        <f>L21</f>
        <v>6</v>
      </c>
      <c r="AV7" s="4">
        <f t="shared" si="0"/>
        <v>0</v>
      </c>
      <c r="AW7" s="4">
        <f t="shared" si="6"/>
        <v>0</v>
      </c>
      <c r="AX7" s="4">
        <f t="shared" si="7"/>
        <v>0</v>
      </c>
    </row>
    <row r="8" spans="5:50" ht="15.75" customHeight="1">
      <c r="E8" s="33" t="s">
        <v>3</v>
      </c>
      <c r="F8" s="33"/>
      <c r="G8" s="33"/>
      <c r="H8" s="33" t="s">
        <v>4</v>
      </c>
      <c r="I8" s="33"/>
      <c r="J8" s="33"/>
      <c r="K8" s="33" t="s">
        <v>5</v>
      </c>
      <c r="L8" s="33"/>
      <c r="M8" s="33"/>
      <c r="AB8" s="2">
        <v>9</v>
      </c>
      <c r="AC8" s="2">
        <f>IF(AB8=E4,1,0)</f>
        <v>0</v>
      </c>
      <c r="AD8" s="2">
        <f>SUM(N24:V24)</f>
        <v>135</v>
      </c>
      <c r="AE8" s="2">
        <f>SUM(G24:L24)</f>
        <v>56</v>
      </c>
      <c r="AF8" s="2">
        <f>M24</f>
        <v>25</v>
      </c>
      <c r="AG8" s="4">
        <f t="shared" si="1"/>
        <v>0</v>
      </c>
      <c r="AH8" s="4">
        <f t="shared" si="2"/>
        <v>0</v>
      </c>
      <c r="AI8" s="4">
        <f t="shared" si="3"/>
        <v>0</v>
      </c>
      <c r="AL8" s="4">
        <v>6</v>
      </c>
      <c r="AM8" s="26">
        <f>IF(AL8=I4,1,0)</f>
        <v>0</v>
      </c>
      <c r="AN8" s="4">
        <f t="shared" si="4"/>
        <v>0</v>
      </c>
      <c r="AO8" s="4">
        <f t="shared" si="5"/>
        <v>0</v>
      </c>
      <c r="AQ8" s="4">
        <v>8</v>
      </c>
      <c r="AR8" s="2">
        <f>IF(AQ8=AP15,1,0)</f>
        <v>0</v>
      </c>
      <c r="AS8" s="2">
        <f>SUM(N21:Q21)</f>
        <v>10</v>
      </c>
      <c r="AT8" s="2">
        <f>SUM(G21:L21)</f>
        <v>21</v>
      </c>
      <c r="AU8" s="15">
        <f>M21</f>
        <v>5</v>
      </c>
      <c r="AV8" s="4">
        <f t="shared" si="0"/>
        <v>0</v>
      </c>
      <c r="AW8" s="4">
        <f t="shared" si="6"/>
        <v>0</v>
      </c>
      <c r="AX8" s="4">
        <f t="shared" si="7"/>
        <v>0</v>
      </c>
    </row>
    <row r="9" spans="5:50" ht="15.75" customHeight="1">
      <c r="E9" s="33"/>
      <c r="F9" s="33"/>
      <c r="G9" s="33"/>
      <c r="H9" s="33"/>
      <c r="I9" s="33"/>
      <c r="J9" s="33"/>
      <c r="K9" s="33"/>
      <c r="L9" s="33"/>
      <c r="M9" s="33"/>
      <c r="V9" s="17"/>
      <c r="AB9" s="2">
        <v>10</v>
      </c>
      <c r="AC9" s="2">
        <f>IF(AB9=E4,1,0)</f>
        <v>0</v>
      </c>
      <c r="AD9" s="2">
        <f>SUM(O24:V24)</f>
        <v>108</v>
      </c>
      <c r="AE9" s="2">
        <f>SUM(G24:M24)</f>
        <v>81</v>
      </c>
      <c r="AF9" s="2">
        <f>N24</f>
        <v>27</v>
      </c>
      <c r="AG9" s="4">
        <f t="shared" si="1"/>
        <v>0</v>
      </c>
      <c r="AH9" s="4">
        <f t="shared" si="2"/>
        <v>0</v>
      </c>
      <c r="AI9" s="4">
        <f t="shared" si="3"/>
        <v>0</v>
      </c>
      <c r="AN9" s="4">
        <f>SUM(AN2:AN8)</f>
        <v>0</v>
      </c>
      <c r="AO9" s="4">
        <f>SUM(AO3:AO8)</f>
        <v>0</v>
      </c>
      <c r="AQ9" s="4">
        <v>9</v>
      </c>
      <c r="AR9" s="2">
        <f>IF(AQ9=AP15,1,0)</f>
        <v>0</v>
      </c>
      <c r="AS9" s="2">
        <f>SUM(O21:Q21)</f>
        <v>6</v>
      </c>
      <c r="AT9" s="2">
        <f>SUM(G21:M21)</f>
        <v>26</v>
      </c>
      <c r="AU9" s="15">
        <f>N21</f>
        <v>4</v>
      </c>
      <c r="AV9" s="4">
        <f t="shared" si="0"/>
        <v>0</v>
      </c>
      <c r="AW9" s="4">
        <f t="shared" si="6"/>
        <v>0</v>
      </c>
      <c r="AX9" s="4">
        <f t="shared" si="7"/>
        <v>0</v>
      </c>
    </row>
    <row r="10" spans="3:50" ht="15.75" customHeight="1">
      <c r="C10" s="33" t="s">
        <v>9</v>
      </c>
      <c r="D10" s="33"/>
      <c r="E10" s="52">
        <f>AM24</f>
        <v>25.900000000000002</v>
      </c>
      <c r="F10" s="52"/>
      <c r="G10" s="52"/>
      <c r="H10" s="52">
        <f>AO24</f>
        <v>62.5</v>
      </c>
      <c r="I10" s="52"/>
      <c r="J10" s="52"/>
      <c r="K10" s="52">
        <f>AQ24</f>
        <v>11.600000000000001</v>
      </c>
      <c r="L10" s="52"/>
      <c r="M10" s="52"/>
      <c r="O10" s="17"/>
      <c r="P10" s="17"/>
      <c r="Q10" s="17"/>
      <c r="R10" s="17"/>
      <c r="S10" s="17"/>
      <c r="T10" s="17"/>
      <c r="U10" s="17"/>
      <c r="V10" s="18"/>
      <c r="AB10" s="2">
        <v>11</v>
      </c>
      <c r="AC10" s="2">
        <f>IF(AB10=E4,1,0)</f>
        <v>0</v>
      </c>
      <c r="AD10" s="2">
        <f>SUM(P24:V24)</f>
        <v>81</v>
      </c>
      <c r="AE10" s="2">
        <f>SUM(G24:N24)</f>
        <v>108</v>
      </c>
      <c r="AF10" s="2">
        <f>O24</f>
        <v>27</v>
      </c>
      <c r="AG10" s="4">
        <f t="shared" si="1"/>
        <v>0</v>
      </c>
      <c r="AH10" s="4">
        <f t="shared" si="2"/>
        <v>0</v>
      </c>
      <c r="AI10" s="4">
        <f t="shared" si="3"/>
        <v>0</v>
      </c>
      <c r="AQ10" s="4">
        <v>10</v>
      </c>
      <c r="AR10" s="2">
        <f>IF(AQ10=AP15,1,0)</f>
        <v>0</v>
      </c>
      <c r="AS10" s="2">
        <f>SUM(P21:Q21)</f>
        <v>3</v>
      </c>
      <c r="AT10" s="2">
        <f>SUM(G21:N21)</f>
        <v>30</v>
      </c>
      <c r="AU10" s="15">
        <f>O21</f>
        <v>3</v>
      </c>
      <c r="AV10" s="4">
        <f t="shared" si="0"/>
        <v>0</v>
      </c>
      <c r="AW10" s="4">
        <f t="shared" si="6"/>
        <v>0</v>
      </c>
      <c r="AX10" s="4">
        <f t="shared" si="7"/>
        <v>0</v>
      </c>
    </row>
    <row r="11" spans="3:50" ht="15.75" customHeight="1">
      <c r="C11" s="33"/>
      <c r="D11" s="33"/>
      <c r="E11" s="52"/>
      <c r="F11" s="52"/>
      <c r="G11" s="52"/>
      <c r="H11" s="52"/>
      <c r="I11" s="52"/>
      <c r="J11" s="52"/>
      <c r="K11" s="52"/>
      <c r="L11" s="52"/>
      <c r="M11" s="52"/>
      <c r="O11" s="17"/>
      <c r="P11" s="17"/>
      <c r="Q11" s="17"/>
      <c r="R11" s="17"/>
      <c r="S11" s="17"/>
      <c r="T11" s="17"/>
      <c r="U11" s="17"/>
      <c r="AB11" s="2">
        <v>12</v>
      </c>
      <c r="AC11" s="2">
        <f>IF(AB11=E4,1,0)</f>
        <v>1</v>
      </c>
      <c r="AD11" s="2">
        <f>SUM(Q24:V24)</f>
        <v>56</v>
      </c>
      <c r="AE11" s="2">
        <f>SUM(G24:O24)</f>
        <v>135</v>
      </c>
      <c r="AF11" s="2">
        <f>P24</f>
        <v>25</v>
      </c>
      <c r="AG11" s="4">
        <f t="shared" si="1"/>
        <v>56</v>
      </c>
      <c r="AH11" s="4">
        <f t="shared" si="2"/>
        <v>135</v>
      </c>
      <c r="AI11" s="4">
        <f t="shared" si="3"/>
        <v>25</v>
      </c>
      <c r="AN11" s="4" t="s">
        <v>22</v>
      </c>
      <c r="AO11" s="4" t="s">
        <v>23</v>
      </c>
      <c r="AQ11" s="4">
        <v>11</v>
      </c>
      <c r="AR11" s="2">
        <f>IF(AQ11=AP15,1,0)</f>
        <v>0</v>
      </c>
      <c r="AS11" s="2">
        <f>SUM(Q21)</f>
        <v>1</v>
      </c>
      <c r="AT11" s="2">
        <f>SUM(G21:O21)</f>
        <v>33</v>
      </c>
      <c r="AU11" s="15">
        <f>P21</f>
        <v>2</v>
      </c>
      <c r="AV11" s="4">
        <f t="shared" si="0"/>
        <v>0</v>
      </c>
      <c r="AW11" s="4">
        <f t="shared" si="6"/>
        <v>0</v>
      </c>
      <c r="AX11" s="4">
        <f t="shared" si="7"/>
        <v>0</v>
      </c>
    </row>
    <row r="12" spans="5:50" ht="15.75" customHeight="1">
      <c r="E12" s="1" t="s">
        <v>21</v>
      </c>
      <c r="AB12" s="2">
        <v>13</v>
      </c>
      <c r="AC12" s="2">
        <f>IF(AB12=E4,1,0)</f>
        <v>0</v>
      </c>
      <c r="AD12" s="2">
        <f>SUM(R24:V24)</f>
        <v>35</v>
      </c>
      <c r="AE12" s="2">
        <f>SUM(G24:P24)</f>
        <v>160</v>
      </c>
      <c r="AF12" s="2">
        <f>Q24</f>
        <v>21</v>
      </c>
      <c r="AG12" s="4">
        <f t="shared" si="1"/>
        <v>0</v>
      </c>
      <c r="AH12" s="4">
        <f t="shared" si="2"/>
        <v>0</v>
      </c>
      <c r="AI12" s="4">
        <f t="shared" si="3"/>
        <v>0</v>
      </c>
      <c r="AN12" s="4">
        <f>AN9+AQ2</f>
        <v>2</v>
      </c>
      <c r="AO12" s="4">
        <f>AN9+AQ12</f>
        <v>12</v>
      </c>
      <c r="AQ12" s="4">
        <v>12</v>
      </c>
      <c r="AR12" s="2">
        <f>IF(AQ12=AP15,1,0)</f>
        <v>1</v>
      </c>
      <c r="AS12" s="2">
        <v>0</v>
      </c>
      <c r="AT12" s="2">
        <f>SUM(G21:P21)</f>
        <v>35</v>
      </c>
      <c r="AU12" s="15">
        <f>Q21</f>
        <v>1</v>
      </c>
      <c r="AV12" s="4">
        <f t="shared" si="0"/>
        <v>0</v>
      </c>
      <c r="AW12" s="4">
        <f t="shared" si="6"/>
        <v>35</v>
      </c>
      <c r="AX12" s="4">
        <f t="shared" si="7"/>
        <v>1</v>
      </c>
    </row>
    <row r="13" spans="28:50" ht="15.75" customHeight="1" thickBot="1">
      <c r="AB13" s="2">
        <v>14</v>
      </c>
      <c r="AC13" s="2">
        <f>IF(AB13=E4,1,0)</f>
        <v>0</v>
      </c>
      <c r="AD13" s="2">
        <f>SUM(S24:V24)</f>
        <v>20</v>
      </c>
      <c r="AE13" s="2">
        <f>SUM(G24:Q24)</f>
        <v>181</v>
      </c>
      <c r="AF13" s="2">
        <f>R24</f>
        <v>15</v>
      </c>
      <c r="AG13" s="4">
        <f t="shared" si="1"/>
        <v>0</v>
      </c>
      <c r="AH13" s="4">
        <f t="shared" si="2"/>
        <v>0</v>
      </c>
      <c r="AI13" s="4">
        <f t="shared" si="3"/>
        <v>0</v>
      </c>
      <c r="AV13" s="22">
        <f>SUM(AV2:AV12)</f>
        <v>0</v>
      </c>
      <c r="AW13" s="22">
        <f>SUM(AW2:AW12)</f>
        <v>35</v>
      </c>
      <c r="AX13" s="22">
        <f>SUM(AX2:AX12)</f>
        <v>1</v>
      </c>
    </row>
    <row r="14" spans="28:50" ht="15.75" customHeight="1">
      <c r="AB14" s="2">
        <v>15</v>
      </c>
      <c r="AC14" s="2">
        <f>IF(AB14=E4,1,0)</f>
        <v>0</v>
      </c>
      <c r="AD14" s="2">
        <f>SUM(T24:V24)</f>
        <v>10</v>
      </c>
      <c r="AE14" s="2">
        <f>SUM(G24:R24)</f>
        <v>196</v>
      </c>
      <c r="AF14" s="2">
        <f>S24</f>
        <v>10</v>
      </c>
      <c r="AG14" s="4">
        <f t="shared" si="1"/>
        <v>0</v>
      </c>
      <c r="AH14" s="4">
        <f t="shared" si="2"/>
        <v>0</v>
      </c>
      <c r="AI14" s="4">
        <f t="shared" si="3"/>
        <v>0</v>
      </c>
      <c r="AL14" s="41" t="s">
        <v>2</v>
      </c>
      <c r="AM14" s="40"/>
      <c r="AN14" s="40" t="s">
        <v>24</v>
      </c>
      <c r="AO14" s="40"/>
      <c r="AP14" s="40" t="s">
        <v>25</v>
      </c>
      <c r="AQ14" s="44"/>
      <c r="AR14" s="16"/>
      <c r="AS14" s="41" t="s">
        <v>12</v>
      </c>
      <c r="AT14" s="40"/>
      <c r="AU14" s="40"/>
      <c r="AV14" s="5">
        <f>AV13/S21</f>
        <v>0</v>
      </c>
      <c r="AW14" s="5">
        <f>AW13/S21</f>
        <v>0.9722222222222222</v>
      </c>
      <c r="AX14" s="6">
        <f>AX13/S21</f>
        <v>0.027777777777777776</v>
      </c>
    </row>
    <row r="15" spans="28:50" ht="15.75" customHeight="1" thickBot="1">
      <c r="AB15" s="2">
        <v>16</v>
      </c>
      <c r="AC15" s="2">
        <f>IF(AB15=E4,1,0)</f>
        <v>0</v>
      </c>
      <c r="AD15" s="2">
        <f>SUM(U24:V24)</f>
        <v>4</v>
      </c>
      <c r="AE15" s="2">
        <f>SUM(G24:S24)</f>
        <v>206</v>
      </c>
      <c r="AF15" s="2">
        <f>T24</f>
        <v>6</v>
      </c>
      <c r="AG15" s="4">
        <f t="shared" si="1"/>
        <v>0</v>
      </c>
      <c r="AH15" s="4">
        <f t="shared" si="2"/>
        <v>0</v>
      </c>
      <c r="AI15" s="4">
        <f t="shared" si="3"/>
        <v>0</v>
      </c>
      <c r="AL15" s="34">
        <f>E4</f>
        <v>12</v>
      </c>
      <c r="AM15" s="35"/>
      <c r="AN15" s="35">
        <f>AN9</f>
        <v>0</v>
      </c>
      <c r="AO15" s="35"/>
      <c r="AP15" s="35">
        <f>AL15-AN15</f>
        <v>12</v>
      </c>
      <c r="AQ15" s="39"/>
      <c r="AR15" s="16"/>
      <c r="AS15" s="32" t="s">
        <v>14</v>
      </c>
      <c r="AT15" s="33"/>
      <c r="AU15" s="33"/>
      <c r="AV15" s="29">
        <f>ROUND(AV14,3)</f>
        <v>0</v>
      </c>
      <c r="AW15" s="29">
        <f>ROUND(AW14,3)</f>
        <v>0.972</v>
      </c>
      <c r="AX15" s="31">
        <f>ROUND(AX14,3)</f>
        <v>0.028</v>
      </c>
    </row>
    <row r="16" spans="28:50" ht="15.75" customHeight="1" thickBot="1">
      <c r="AB16" s="2">
        <v>17</v>
      </c>
      <c r="AC16" s="2">
        <f>IF(AB16=E4,1,0)</f>
        <v>0</v>
      </c>
      <c r="AD16" s="2">
        <f>SUM(V24)</f>
        <v>1</v>
      </c>
      <c r="AE16" s="2">
        <f>SUM(G24:T24)</f>
        <v>212</v>
      </c>
      <c r="AF16" s="2">
        <f>U24</f>
        <v>3</v>
      </c>
      <c r="AG16" s="4">
        <f t="shared" si="1"/>
        <v>0</v>
      </c>
      <c r="AH16" s="4">
        <f t="shared" si="2"/>
        <v>0</v>
      </c>
      <c r="AI16" s="4">
        <f t="shared" si="3"/>
        <v>0</v>
      </c>
      <c r="AS16" s="34" t="s">
        <v>15</v>
      </c>
      <c r="AT16" s="35"/>
      <c r="AU16" s="35"/>
      <c r="AV16" s="10">
        <f>AV15*100</f>
        <v>0</v>
      </c>
      <c r="AW16" s="10">
        <f>AW15*100</f>
        <v>97.2</v>
      </c>
      <c r="AX16" s="11">
        <f>AX15*100</f>
        <v>2.8000000000000003</v>
      </c>
    </row>
    <row r="17" spans="28:50" ht="15.75" customHeight="1">
      <c r="AB17" s="2">
        <v>18</v>
      </c>
      <c r="AC17" s="2">
        <f>IF(AB17=E4,1,0)</f>
        <v>0</v>
      </c>
      <c r="AD17" s="2">
        <v>0</v>
      </c>
      <c r="AE17" s="2">
        <f>SUM(G24:U24)</f>
        <v>215</v>
      </c>
      <c r="AF17" s="15">
        <f>V24</f>
        <v>1</v>
      </c>
      <c r="AG17" s="4">
        <f t="shared" si="1"/>
        <v>0</v>
      </c>
      <c r="AH17" s="4">
        <f t="shared" si="2"/>
        <v>0</v>
      </c>
      <c r="AI17" s="4">
        <f t="shared" si="3"/>
        <v>0</v>
      </c>
      <c r="AS17" s="37" t="s">
        <v>20</v>
      </c>
      <c r="AT17" s="37"/>
      <c r="AU17" s="37"/>
      <c r="AV17" s="30">
        <f>IF(AO9,1,0)</f>
        <v>0</v>
      </c>
      <c r="AW17" s="30">
        <f>IF(AO9,1,0)</f>
        <v>0</v>
      </c>
      <c r="AX17" s="30">
        <f>IF(AO9,1,0)</f>
        <v>0</v>
      </c>
    </row>
    <row r="18" spans="18:35" ht="15.75" customHeight="1" thickBot="1">
      <c r="R18" s="19"/>
      <c r="S18" s="19"/>
      <c r="T18" s="19"/>
      <c r="U18" s="19"/>
      <c r="V18" s="19"/>
      <c r="W18" s="19"/>
      <c r="AG18" s="22">
        <f>SUM(AG2:AG17)</f>
        <v>56</v>
      </c>
      <c r="AH18" s="22">
        <f>SUM(AH2:AH17)</f>
        <v>135</v>
      </c>
      <c r="AI18" s="22">
        <f>SUM(AI2:AI17)</f>
        <v>25</v>
      </c>
    </row>
    <row r="19" spans="18:35" ht="15.75" customHeight="1" thickBot="1">
      <c r="R19" s="19"/>
      <c r="S19" s="19"/>
      <c r="T19" s="19"/>
      <c r="U19" s="19"/>
      <c r="V19" s="19"/>
      <c r="W19" s="19"/>
      <c r="AD19" s="41" t="s">
        <v>12</v>
      </c>
      <c r="AE19" s="40"/>
      <c r="AF19" s="40"/>
      <c r="AG19" s="23">
        <f>AG18/X24</f>
        <v>0.25925925925925924</v>
      </c>
      <c r="AH19" s="23">
        <f>AH18/X24</f>
        <v>0.625</v>
      </c>
      <c r="AI19" s="24">
        <f>AI18/X24</f>
        <v>0.11574074074074074</v>
      </c>
    </row>
    <row r="20" spans="2:44" ht="15.75" customHeight="1">
      <c r="B20" s="41" t="s">
        <v>18</v>
      </c>
      <c r="C20" s="40"/>
      <c r="D20" s="40"/>
      <c r="E20" s="40"/>
      <c r="F20" s="44"/>
      <c r="G20" s="20">
        <v>2</v>
      </c>
      <c r="H20" s="7">
        <v>3</v>
      </c>
      <c r="I20" s="8">
        <v>4</v>
      </c>
      <c r="J20" s="8">
        <v>5</v>
      </c>
      <c r="K20" s="8">
        <v>6</v>
      </c>
      <c r="L20" s="8">
        <v>7</v>
      </c>
      <c r="M20" s="8">
        <v>8</v>
      </c>
      <c r="N20" s="8">
        <v>9</v>
      </c>
      <c r="O20" s="8">
        <v>10</v>
      </c>
      <c r="P20" s="8">
        <v>11</v>
      </c>
      <c r="Q20" s="9">
        <v>12</v>
      </c>
      <c r="R20" s="19"/>
      <c r="S20" s="33" t="s">
        <v>13</v>
      </c>
      <c r="T20" s="33"/>
      <c r="U20" s="19"/>
      <c r="V20" s="19"/>
      <c r="W20" s="19"/>
      <c r="AD20" s="32" t="s">
        <v>14</v>
      </c>
      <c r="AE20" s="33"/>
      <c r="AF20" s="33"/>
      <c r="AG20" s="27">
        <f>ROUND(AG19,3)</f>
        <v>0.259</v>
      </c>
      <c r="AH20" s="27">
        <f>ROUND(AH19,3)</f>
        <v>0.625</v>
      </c>
      <c r="AI20" s="28">
        <f>ROUND(AI19,3)</f>
        <v>0.116</v>
      </c>
      <c r="AK20" s="41" t="s">
        <v>17</v>
      </c>
      <c r="AL20" s="40"/>
      <c r="AM20" s="40">
        <f>AG22*AG21</f>
        <v>25.900000000000002</v>
      </c>
      <c r="AN20" s="40"/>
      <c r="AO20" s="40">
        <f>AH22*AH21</f>
        <v>62.5</v>
      </c>
      <c r="AP20" s="40"/>
      <c r="AQ20" s="40">
        <f>AI22*AI21</f>
        <v>11.600000000000001</v>
      </c>
      <c r="AR20" s="44"/>
    </row>
    <row r="21" spans="2:44" ht="15.75" customHeight="1" thickBot="1">
      <c r="B21" s="34" t="s">
        <v>19</v>
      </c>
      <c r="C21" s="35"/>
      <c r="D21" s="35"/>
      <c r="E21" s="35"/>
      <c r="F21" s="39"/>
      <c r="G21" s="21">
        <v>1</v>
      </c>
      <c r="H21" s="13">
        <v>2</v>
      </c>
      <c r="I21" s="13">
        <v>3</v>
      </c>
      <c r="J21" s="13">
        <v>4</v>
      </c>
      <c r="K21" s="13">
        <v>5</v>
      </c>
      <c r="L21" s="13">
        <v>6</v>
      </c>
      <c r="M21" s="13">
        <v>5</v>
      </c>
      <c r="N21" s="13">
        <v>4</v>
      </c>
      <c r="O21" s="13">
        <v>3</v>
      </c>
      <c r="P21" s="13">
        <v>2</v>
      </c>
      <c r="Q21" s="14">
        <v>1</v>
      </c>
      <c r="R21" s="19"/>
      <c r="S21" s="33">
        <f>SUM(G21:Q21)</f>
        <v>36</v>
      </c>
      <c r="T21" s="33"/>
      <c r="U21" s="19"/>
      <c r="V21" s="19"/>
      <c r="W21" s="19"/>
      <c r="AD21" s="34" t="s">
        <v>15</v>
      </c>
      <c r="AE21" s="35"/>
      <c r="AF21" s="35"/>
      <c r="AG21" s="13">
        <f>AG20*100</f>
        <v>25.900000000000002</v>
      </c>
      <c r="AH21" s="13">
        <f>AH20*100</f>
        <v>62.5</v>
      </c>
      <c r="AI21" s="14">
        <f>AI20*100</f>
        <v>11.600000000000001</v>
      </c>
      <c r="AK21" s="32"/>
      <c r="AL21" s="33"/>
      <c r="AM21" s="33"/>
      <c r="AN21" s="33"/>
      <c r="AO21" s="33"/>
      <c r="AP21" s="33"/>
      <c r="AQ21" s="33"/>
      <c r="AR21" s="38"/>
    </row>
    <row r="22" spans="30:44" ht="15.75" customHeight="1" thickBot="1">
      <c r="AD22" s="51" t="s">
        <v>20</v>
      </c>
      <c r="AE22" s="51"/>
      <c r="AF22" s="51"/>
      <c r="AG22" s="1">
        <f>AM2</f>
        <v>1</v>
      </c>
      <c r="AH22" s="1">
        <f>AM2</f>
        <v>1</v>
      </c>
      <c r="AI22" s="1">
        <f>AM2</f>
        <v>1</v>
      </c>
      <c r="AK22" s="32" t="s">
        <v>26</v>
      </c>
      <c r="AL22" s="33"/>
      <c r="AM22" s="33">
        <f>AV16*AV17</f>
        <v>0</v>
      </c>
      <c r="AN22" s="33"/>
      <c r="AO22" s="33">
        <f>AW16*AW17</f>
        <v>0</v>
      </c>
      <c r="AP22" s="33"/>
      <c r="AQ22" s="33">
        <f>AX16*AX17</f>
        <v>0</v>
      </c>
      <c r="AR22" s="38"/>
    </row>
    <row r="23" spans="2:44" ht="15.75" customHeight="1">
      <c r="B23" s="41" t="s">
        <v>0</v>
      </c>
      <c r="C23" s="40"/>
      <c r="D23" s="40"/>
      <c r="E23" s="40"/>
      <c r="F23" s="44"/>
      <c r="G23" s="7">
        <v>3</v>
      </c>
      <c r="H23" s="8">
        <v>4</v>
      </c>
      <c r="I23" s="8">
        <v>5</v>
      </c>
      <c r="J23" s="8">
        <v>6</v>
      </c>
      <c r="K23" s="8">
        <v>7</v>
      </c>
      <c r="L23" s="8">
        <v>8</v>
      </c>
      <c r="M23" s="8">
        <v>9</v>
      </c>
      <c r="N23" s="8">
        <v>10</v>
      </c>
      <c r="O23" s="8">
        <v>11</v>
      </c>
      <c r="P23" s="8">
        <v>12</v>
      </c>
      <c r="Q23" s="8">
        <v>13</v>
      </c>
      <c r="R23" s="8">
        <v>14</v>
      </c>
      <c r="S23" s="8">
        <v>15</v>
      </c>
      <c r="T23" s="8">
        <v>16</v>
      </c>
      <c r="U23" s="8">
        <v>17</v>
      </c>
      <c r="V23" s="9">
        <v>18</v>
      </c>
      <c r="X23" s="33" t="s">
        <v>13</v>
      </c>
      <c r="Y23" s="33"/>
      <c r="AK23" s="32"/>
      <c r="AL23" s="33"/>
      <c r="AM23" s="33"/>
      <c r="AN23" s="33"/>
      <c r="AO23" s="33"/>
      <c r="AP23" s="33"/>
      <c r="AQ23" s="33"/>
      <c r="AR23" s="38"/>
    </row>
    <row r="24" spans="2:44" ht="15.75" customHeight="1" thickBot="1">
      <c r="B24" s="34" t="s">
        <v>1</v>
      </c>
      <c r="C24" s="35"/>
      <c r="D24" s="35"/>
      <c r="E24" s="35"/>
      <c r="F24" s="39"/>
      <c r="G24" s="12">
        <v>1</v>
      </c>
      <c r="H24" s="13">
        <v>3</v>
      </c>
      <c r="I24" s="13">
        <v>6</v>
      </c>
      <c r="J24" s="13">
        <v>10</v>
      </c>
      <c r="K24" s="13">
        <v>15</v>
      </c>
      <c r="L24" s="13">
        <v>21</v>
      </c>
      <c r="M24" s="13">
        <v>25</v>
      </c>
      <c r="N24" s="13">
        <v>27</v>
      </c>
      <c r="O24" s="13">
        <v>27</v>
      </c>
      <c r="P24" s="13">
        <v>25</v>
      </c>
      <c r="Q24" s="13">
        <v>21</v>
      </c>
      <c r="R24" s="13">
        <v>15</v>
      </c>
      <c r="S24" s="13">
        <v>10</v>
      </c>
      <c r="T24" s="13">
        <v>6</v>
      </c>
      <c r="U24" s="13">
        <v>3</v>
      </c>
      <c r="V24" s="14">
        <v>1</v>
      </c>
      <c r="X24" s="33">
        <f>SUM(G24:V24)</f>
        <v>216</v>
      </c>
      <c r="Y24" s="33"/>
      <c r="AK24" s="32" t="s">
        <v>27</v>
      </c>
      <c r="AL24" s="33"/>
      <c r="AM24" s="33">
        <f>SUM(AM20:AN23)</f>
        <v>25.900000000000002</v>
      </c>
      <c r="AN24" s="33"/>
      <c r="AO24" s="33">
        <f>SUM(AO20:AP23)</f>
        <v>62.5</v>
      </c>
      <c r="AP24" s="33"/>
      <c r="AQ24" s="33">
        <f>SUM(AQ20:AR23)</f>
        <v>11.600000000000001</v>
      </c>
      <c r="AR24" s="38"/>
    </row>
    <row r="25" spans="37:44" ht="15.75" customHeight="1" thickBot="1">
      <c r="AK25" s="34"/>
      <c r="AL25" s="35"/>
      <c r="AM25" s="35"/>
      <c r="AN25" s="35"/>
      <c r="AO25" s="35"/>
      <c r="AP25" s="35"/>
      <c r="AQ25" s="35"/>
      <c r="AR25" s="39"/>
    </row>
    <row r="28" spans="9:10" ht="15.75" customHeight="1">
      <c r="I28" s="25"/>
      <c r="J28" s="25"/>
    </row>
  </sheetData>
  <sheetProtection password="9019" sheet="1" objects="1" scenarios="1" selectLockedCells="1"/>
  <mergeCells count="52">
    <mergeCell ref="B23:F23"/>
    <mergeCell ref="B24:F24"/>
    <mergeCell ref="E2:G3"/>
    <mergeCell ref="E4:G5"/>
    <mergeCell ref="C10:D11"/>
    <mergeCell ref="AB1:AC1"/>
    <mergeCell ref="E8:G9"/>
    <mergeCell ref="E10:G11"/>
    <mergeCell ref="H8:J9"/>
    <mergeCell ref="H10:J11"/>
    <mergeCell ref="X23:Y23"/>
    <mergeCell ref="X24:Y24"/>
    <mergeCell ref="AD20:AF20"/>
    <mergeCell ref="AD22:AF22"/>
    <mergeCell ref="I2:L3"/>
    <mergeCell ref="I4:L5"/>
    <mergeCell ref="AP14:AQ14"/>
    <mergeCell ref="AP15:AQ15"/>
    <mergeCell ref="K8:M9"/>
    <mergeCell ref="K10:M11"/>
    <mergeCell ref="B20:F20"/>
    <mergeCell ref="B21:F21"/>
    <mergeCell ref="S20:T20"/>
    <mergeCell ref="S21:T21"/>
    <mergeCell ref="AS14:AU14"/>
    <mergeCell ref="AS15:AU15"/>
    <mergeCell ref="AS16:AU16"/>
    <mergeCell ref="AL1:AO1"/>
    <mergeCell ref="AN15:AO15"/>
    <mergeCell ref="AN14:AO14"/>
    <mergeCell ref="AL14:AM14"/>
    <mergeCell ref="AL15:AM15"/>
    <mergeCell ref="AS17:AU17"/>
    <mergeCell ref="AM24:AN25"/>
    <mergeCell ref="AO24:AP25"/>
    <mergeCell ref="AQ24:AR25"/>
    <mergeCell ref="AM22:AN23"/>
    <mergeCell ref="AO22:AP23"/>
    <mergeCell ref="AQ22:AR23"/>
    <mergeCell ref="AM20:AN21"/>
    <mergeCell ref="AO20:AP21"/>
    <mergeCell ref="AQ20:AR21"/>
    <mergeCell ref="AK24:AL25"/>
    <mergeCell ref="M4:M5"/>
    <mergeCell ref="N2:O3"/>
    <mergeCell ref="N4:O5"/>
    <mergeCell ref="P2:Q3"/>
    <mergeCell ref="P4:Q5"/>
    <mergeCell ref="AK20:AL21"/>
    <mergeCell ref="AK22:AL23"/>
    <mergeCell ref="AD21:AF21"/>
    <mergeCell ref="AD19:AF19"/>
  </mergeCells>
  <dataValidations count="2">
    <dataValidation type="list" allowBlank="1" showInputMessage="1" showErrorMessage="1" sqref="E4:G5">
      <formula1>G23:V23</formula1>
    </dataValidation>
    <dataValidation type="list" allowBlank="1" showInputMessage="1" showErrorMessage="1" sqref="I4:L5">
      <formula1>$AL$2:$AL$8</formula1>
    </dataValidation>
  </dataValidation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アウトロウ</dc:creator>
  <cp:keywords/>
  <dc:description/>
  <cp:lastModifiedBy>アウトロウ</cp:lastModifiedBy>
  <dcterms:created xsi:type="dcterms:W3CDTF">2013-09-21T23:20:29Z</dcterms:created>
  <dcterms:modified xsi:type="dcterms:W3CDTF">2013-09-22T03:14:07Z</dcterms:modified>
  <cp:category/>
  <cp:version/>
  <cp:contentType/>
  <cp:contentStatus/>
</cp:coreProperties>
</file>