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5204" windowHeight="8640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計算" localSheetId="0">"EVALUATE(B1)"</definedName>
  </definedNames>
  <calcPr calcId="125725"/>
</workbook>
</file>

<file path=xl/calcChain.xml><?xml version="1.0" encoding="utf-8"?>
<calcChain xmlns="http://schemas.openxmlformats.org/spreadsheetml/2006/main">
  <c r="E72" i="3"/>
  <c r="H73"/>
  <c r="G73"/>
  <c r="F73"/>
  <c r="E73"/>
  <c r="E64"/>
  <c r="H65"/>
  <c r="G65"/>
  <c r="F65"/>
  <c r="E65"/>
  <c r="E44"/>
  <c r="E26"/>
  <c r="E25"/>
  <c r="H25"/>
  <c r="G25"/>
  <c r="F25"/>
  <c r="H45"/>
  <c r="G45"/>
  <c r="F45"/>
  <c r="E45"/>
  <c r="H28"/>
  <c r="F4"/>
  <c r="E4"/>
  <c r="G28"/>
  <c r="F28"/>
  <c r="E28"/>
  <c r="F7"/>
  <c r="E7"/>
  <c r="H49"/>
  <c r="G49"/>
  <c r="F49"/>
  <c r="E49"/>
  <c r="G20"/>
  <c r="H54"/>
  <c r="H20"/>
  <c r="H43"/>
  <c r="H48"/>
  <c r="H24"/>
  <c r="H17"/>
  <c r="H8"/>
  <c r="H60"/>
  <c r="H31"/>
  <c r="H19"/>
  <c r="H9"/>
  <c r="H77"/>
  <c r="H35"/>
  <c r="H58"/>
  <c r="H51"/>
  <c r="H50"/>
  <c r="H71"/>
  <c r="H41"/>
  <c r="H22"/>
  <c r="H47"/>
  <c r="H27"/>
  <c r="H12"/>
  <c r="H23"/>
  <c r="H42"/>
  <c r="H61"/>
  <c r="H68"/>
  <c r="H36"/>
  <c r="H56"/>
  <c r="H34"/>
  <c r="H67"/>
  <c r="H79"/>
  <c r="H59"/>
  <c r="H38"/>
  <c r="H44"/>
  <c r="H26"/>
  <c r="H75"/>
  <c r="H10"/>
  <c r="H6"/>
  <c r="H62"/>
  <c r="H63"/>
  <c r="H70"/>
  <c r="H52"/>
  <c r="H29"/>
  <c r="H13"/>
  <c r="H21"/>
  <c r="H40"/>
  <c r="H69"/>
  <c r="H55"/>
  <c r="H46"/>
  <c r="H82"/>
  <c r="H81"/>
  <c r="H15"/>
  <c r="H53"/>
  <c r="H74"/>
  <c r="H57"/>
  <c r="H78"/>
  <c r="H80"/>
  <c r="H32"/>
  <c r="H14"/>
  <c r="H30"/>
  <c r="H16"/>
  <c r="H64"/>
  <c r="H72"/>
  <c r="H76"/>
  <c r="H66"/>
  <c r="H18"/>
  <c r="H37"/>
  <c r="H33"/>
  <c r="G54"/>
  <c r="G43"/>
  <c r="G48"/>
  <c r="G24"/>
  <c r="G17"/>
  <c r="G8"/>
  <c r="G60"/>
  <c r="G31"/>
  <c r="G19"/>
  <c r="G9"/>
  <c r="G77"/>
  <c r="G35"/>
  <c r="G58"/>
  <c r="G51"/>
  <c r="G50"/>
  <c r="G71"/>
  <c r="G41"/>
  <c r="G22"/>
  <c r="G47"/>
  <c r="G27"/>
  <c r="G12"/>
  <c r="G23"/>
  <c r="G42"/>
  <c r="G61"/>
  <c r="G68"/>
  <c r="G36"/>
  <c r="G56"/>
  <c r="G34"/>
  <c r="G67"/>
  <c r="G79"/>
  <c r="G59"/>
  <c r="G38"/>
  <c r="G44"/>
  <c r="G26"/>
  <c r="G75"/>
  <c r="G10"/>
  <c r="G6"/>
  <c r="G62"/>
  <c r="G63"/>
  <c r="G70"/>
  <c r="G52"/>
  <c r="G29"/>
  <c r="G13"/>
  <c r="G21"/>
  <c r="G40"/>
  <c r="G69"/>
  <c r="G55"/>
  <c r="G46"/>
  <c r="G82"/>
  <c r="G81"/>
  <c r="G15"/>
  <c r="G53"/>
  <c r="G74"/>
  <c r="G57"/>
  <c r="G78"/>
  <c r="G80"/>
  <c r="G32"/>
  <c r="G14"/>
  <c r="G30"/>
  <c r="G16"/>
  <c r="G64"/>
  <c r="G72"/>
  <c r="G76"/>
  <c r="G66"/>
  <c r="G18"/>
  <c r="G37"/>
  <c r="G33"/>
  <c r="G39"/>
  <c r="H39"/>
  <c r="E2" i="1"/>
  <c r="F39" i="3"/>
  <c r="F54"/>
  <c r="F20"/>
  <c r="F43"/>
  <c r="F48"/>
  <c r="F24"/>
  <c r="F17"/>
  <c r="F8"/>
  <c r="F60"/>
  <c r="F31"/>
  <c r="F19"/>
  <c r="F9"/>
  <c r="F77"/>
  <c r="F11"/>
  <c r="F5"/>
  <c r="F2"/>
  <c r="F3"/>
  <c r="F35"/>
  <c r="F58"/>
  <c r="F51"/>
  <c r="F50"/>
  <c r="F71"/>
  <c r="F41"/>
  <c r="F22"/>
  <c r="F47"/>
  <c r="F27"/>
  <c r="F12"/>
  <c r="F23"/>
  <c r="F42"/>
  <c r="F61"/>
  <c r="F68"/>
  <c r="F36"/>
  <c r="F56"/>
  <c r="F34"/>
  <c r="F67"/>
  <c r="F79"/>
  <c r="F59"/>
  <c r="F38"/>
  <c r="F44"/>
  <c r="F26"/>
  <c r="F75"/>
  <c r="F10"/>
  <c r="F6"/>
  <c r="F62"/>
  <c r="F63"/>
  <c r="F70"/>
  <c r="F52"/>
  <c r="F29"/>
  <c r="F13"/>
  <c r="F21"/>
  <c r="F40"/>
  <c r="F69"/>
  <c r="F55"/>
  <c r="F46"/>
  <c r="F82"/>
  <c r="F81"/>
  <c r="F15"/>
  <c r="F53"/>
  <c r="F74"/>
  <c r="F57"/>
  <c r="F78"/>
  <c r="F80"/>
  <c r="F32"/>
  <c r="F14"/>
  <c r="F30"/>
  <c r="F16"/>
  <c r="F64"/>
  <c r="F72"/>
  <c r="F76"/>
  <c r="F66"/>
  <c r="F18"/>
  <c r="F37"/>
  <c r="F33"/>
  <c r="E54"/>
  <c r="E20"/>
  <c r="E43"/>
  <c r="E48"/>
  <c r="E24"/>
  <c r="E17"/>
  <c r="E8"/>
  <c r="E60"/>
  <c r="E31"/>
  <c r="E19"/>
  <c r="E9"/>
  <c r="E77"/>
  <c r="E11"/>
  <c r="E5"/>
  <c r="E2"/>
  <c r="E3"/>
  <c r="E35"/>
  <c r="E58"/>
  <c r="E51"/>
  <c r="E50"/>
  <c r="E71"/>
  <c r="E41"/>
  <c r="E22"/>
  <c r="E47"/>
  <c r="E27"/>
  <c r="E12"/>
  <c r="E23"/>
  <c r="E42"/>
  <c r="E61"/>
  <c r="E68"/>
  <c r="E36"/>
  <c r="E56"/>
  <c r="E34"/>
  <c r="E67"/>
  <c r="E79"/>
  <c r="E59"/>
  <c r="E38"/>
  <c r="E75"/>
  <c r="E10"/>
  <c r="E6"/>
  <c r="E62"/>
  <c r="E63"/>
  <c r="E70"/>
  <c r="E52"/>
  <c r="E29"/>
  <c r="E13"/>
  <c r="E21"/>
  <c r="E40"/>
  <c r="E69"/>
  <c r="E55"/>
  <c r="E46"/>
  <c r="E82"/>
  <c r="E81"/>
  <c r="E15"/>
  <c r="E53"/>
  <c r="E74"/>
  <c r="E57"/>
  <c r="E78"/>
  <c r="E80"/>
  <c r="E32"/>
  <c r="E14"/>
  <c r="E30"/>
  <c r="E16"/>
  <c r="E76"/>
  <c r="E66"/>
  <c r="E18"/>
  <c r="E37"/>
  <c r="E33"/>
  <c r="E39"/>
  <c r="D2" i="2"/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E3" i="2"/>
  <c r="E4"/>
  <c r="E5"/>
  <c r="E6"/>
  <c r="E7"/>
  <c r="E8"/>
  <c r="E9"/>
  <c r="E10"/>
  <c r="E11"/>
  <c r="E12"/>
  <c r="E13"/>
  <c r="E14"/>
  <c r="E15"/>
  <c r="E16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3"/>
  <c r="D4"/>
  <c r="D5"/>
  <c r="D6"/>
  <c r="D7"/>
  <c r="D8"/>
  <c r="C2"/>
  <c r="C36"/>
  <c r="C57"/>
  <c r="C120"/>
  <c r="C109"/>
  <c r="C82"/>
  <c r="C22"/>
  <c r="C3"/>
  <c r="C5"/>
  <c r="C28"/>
  <c r="C12"/>
  <c r="C20"/>
  <c r="C41"/>
  <c r="C60"/>
  <c r="C39"/>
  <c r="C19"/>
  <c r="C77"/>
  <c r="C30"/>
  <c r="C13"/>
  <c r="C44"/>
  <c r="C117"/>
  <c r="C98"/>
  <c r="C76"/>
  <c r="C106"/>
  <c r="C35"/>
  <c r="C18"/>
  <c r="C8"/>
  <c r="C86"/>
  <c r="C61"/>
  <c r="C40"/>
  <c r="C95"/>
  <c r="C73"/>
  <c r="C55"/>
  <c r="C108"/>
  <c r="C93"/>
  <c r="C81"/>
  <c r="C119"/>
  <c r="C112"/>
  <c r="C104"/>
  <c r="C32"/>
  <c r="C14"/>
  <c r="C6"/>
  <c r="C91"/>
  <c r="C66"/>
  <c r="C49"/>
  <c r="C26"/>
  <c r="C10"/>
  <c r="C4"/>
  <c r="C53"/>
  <c r="C24"/>
  <c r="C17"/>
  <c r="C97"/>
  <c r="C74"/>
  <c r="C58"/>
  <c r="C34"/>
  <c r="C7"/>
  <c r="C96"/>
  <c r="C62"/>
  <c r="C31"/>
  <c r="C89"/>
  <c r="C51"/>
  <c r="C46"/>
  <c r="C84"/>
  <c r="C54"/>
  <c r="C99"/>
  <c r="C110"/>
  <c r="C94"/>
  <c r="C85"/>
  <c r="C59"/>
  <c r="C90"/>
  <c r="C65"/>
  <c r="C67"/>
  <c r="C33"/>
  <c r="C121"/>
  <c r="C114"/>
  <c r="C92"/>
  <c r="C69"/>
  <c r="C50"/>
  <c r="C71"/>
  <c r="C37"/>
  <c r="C25"/>
  <c r="C122"/>
  <c r="C115"/>
  <c r="C111"/>
  <c r="C52"/>
  <c r="C23"/>
  <c r="C16"/>
  <c r="C102"/>
  <c r="C83"/>
  <c r="C70"/>
  <c r="C107"/>
  <c r="C43"/>
  <c r="C64"/>
  <c r="C87"/>
  <c r="C48"/>
  <c r="C21"/>
  <c r="C15"/>
  <c r="C101"/>
  <c r="C80"/>
  <c r="C68"/>
  <c r="C78"/>
  <c r="C47"/>
  <c r="C100"/>
  <c r="C79"/>
  <c r="C116"/>
  <c r="C105"/>
  <c r="C72"/>
  <c r="C38"/>
  <c r="C88"/>
  <c r="C63"/>
  <c r="C103"/>
  <c r="C113"/>
  <c r="C9"/>
  <c r="C45"/>
  <c r="C29"/>
  <c r="C75"/>
  <c r="C42"/>
  <c r="C56"/>
  <c r="C27"/>
  <c r="C123"/>
  <c r="C118"/>
  <c r="C11"/>
  <c r="C25" i="1"/>
  <c r="C3"/>
  <c r="C2"/>
  <c r="C23"/>
  <c r="C39"/>
  <c r="C7"/>
  <c r="C8"/>
  <c r="C34"/>
  <c r="C13"/>
  <c r="C64"/>
  <c r="C59"/>
  <c r="C9"/>
  <c r="C18"/>
  <c r="C24"/>
  <c r="C57"/>
  <c r="C45"/>
  <c r="C60"/>
  <c r="C28"/>
  <c r="C37"/>
  <c r="C16"/>
  <c r="C31"/>
  <c r="C36"/>
  <c r="C27"/>
  <c r="C33"/>
  <c r="C11"/>
  <c r="C22"/>
  <c r="C46"/>
  <c r="C10"/>
  <c r="C4"/>
  <c r="C30"/>
  <c r="C56"/>
  <c r="C62"/>
  <c r="C6"/>
  <c r="C5"/>
  <c r="C32"/>
  <c r="C20"/>
  <c r="C63"/>
  <c r="C61"/>
  <c r="C21"/>
  <c r="C29"/>
  <c r="C42"/>
  <c r="C12"/>
  <c r="C40"/>
  <c r="D2" l="1"/>
</calcChain>
</file>

<file path=xl/sharedStrings.xml><?xml version="1.0" encoding="utf-8"?>
<sst xmlns="http://schemas.openxmlformats.org/spreadsheetml/2006/main" count="490" uniqueCount="334">
  <si>
    <t>ブシン特化：ドレマッハ＠根性</t>
    <rPh sb="3" eb="5">
      <t>トッカ</t>
    </rPh>
    <rPh sb="12" eb="14">
      <t>コンジョウ</t>
    </rPh>
    <phoneticPr fontId="1"/>
  </si>
  <si>
    <t>ガブ252：げきりん</t>
    <phoneticPr fontId="1"/>
  </si>
  <si>
    <t>ガブ252：げきりん＠鉢巻</t>
    <rPh sb="11" eb="13">
      <t>ハチマキ</t>
    </rPh>
    <phoneticPr fontId="1"/>
  </si>
  <si>
    <t>ガブ特化：げきりん</t>
    <rPh sb="2" eb="4">
      <t>トッカ</t>
    </rPh>
    <phoneticPr fontId="1"/>
  </si>
  <si>
    <t>グロス特化：コメパン</t>
    <rPh sb="3" eb="5">
      <t>トッカ</t>
    </rPh>
    <phoneticPr fontId="1"/>
  </si>
  <si>
    <t>グロス特化：コメバレ</t>
    <rPh sb="3" eb="5">
      <t>トッカ</t>
    </rPh>
    <phoneticPr fontId="1"/>
  </si>
  <si>
    <t>グロス特化：コメパン＠鉢巻</t>
    <rPh sb="3" eb="5">
      <t>トッカ</t>
    </rPh>
    <rPh sb="11" eb="13">
      <t>ハチマキ</t>
    </rPh>
    <phoneticPr fontId="1"/>
  </si>
  <si>
    <t>グロス特化：コメバレ＠プレート</t>
    <rPh sb="3" eb="5">
      <t>トッカ</t>
    </rPh>
    <phoneticPr fontId="1"/>
  </si>
  <si>
    <t>格闘</t>
    <rPh sb="0" eb="2">
      <t>カクトウ</t>
    </rPh>
    <phoneticPr fontId="1"/>
  </si>
  <si>
    <t>竜</t>
    <rPh sb="0" eb="1">
      <t>リュウ</t>
    </rPh>
    <phoneticPr fontId="1"/>
  </si>
  <si>
    <t>鋼</t>
    <rPh sb="0" eb="1">
      <t>ハガネ</t>
    </rPh>
    <phoneticPr fontId="1"/>
  </si>
  <si>
    <t>ハッサム特化：むしくい</t>
    <rPh sb="4" eb="6">
      <t>トッカ</t>
    </rPh>
    <phoneticPr fontId="1"/>
  </si>
  <si>
    <t>ハッサム特化：むしくい＠球</t>
    <rPh sb="12" eb="13">
      <t>タマ</t>
    </rPh>
    <phoneticPr fontId="1"/>
  </si>
  <si>
    <t>ブシン特化：ドレマッハ</t>
    <rPh sb="3" eb="5">
      <t>トッカ</t>
    </rPh>
    <phoneticPr fontId="1"/>
  </si>
  <si>
    <t>虫</t>
    <rPh sb="0" eb="1">
      <t>ムシ</t>
    </rPh>
    <phoneticPr fontId="1"/>
  </si>
  <si>
    <t>格闘+</t>
    <rPh sb="0" eb="2">
      <t>カクトウ</t>
    </rPh>
    <phoneticPr fontId="1"/>
  </si>
  <si>
    <t>鋼+</t>
    <rPh sb="0" eb="1">
      <t>ハガネ</t>
    </rPh>
    <phoneticPr fontId="1"/>
  </si>
  <si>
    <t>虫+鋼</t>
    <rPh sb="0" eb="1">
      <t>ムシ</t>
    </rPh>
    <rPh sb="2" eb="3">
      <t>ハガネ</t>
    </rPh>
    <phoneticPr fontId="1"/>
  </si>
  <si>
    <t>ハッサム特化：むしバレ＠球</t>
    <rPh sb="12" eb="13">
      <t>タマ</t>
    </rPh>
    <phoneticPr fontId="1"/>
  </si>
  <si>
    <t>ハッサム特化：バレ＠球</t>
    <rPh sb="10" eb="11">
      <t>タマ</t>
    </rPh>
    <phoneticPr fontId="1"/>
  </si>
  <si>
    <t>ハッサム特化：バレ＠鉢巻</t>
    <rPh sb="10" eb="12">
      <t>ハチマキ</t>
    </rPh>
    <phoneticPr fontId="1"/>
  </si>
  <si>
    <t>ハッサム特化：むしくい＠鉢巻</t>
    <rPh sb="12" eb="14">
      <t>ハチマキ</t>
    </rPh>
    <phoneticPr fontId="1"/>
  </si>
  <si>
    <t>オノノ特化：げきりん</t>
    <rPh sb="3" eb="5">
      <t>トッカ</t>
    </rPh>
    <phoneticPr fontId="1"/>
  </si>
  <si>
    <t>オノノ特化：げきりん＠鉢巻</t>
    <rPh sb="3" eb="5">
      <t>トッカ</t>
    </rPh>
    <rPh sb="11" eb="13">
      <t>ハチマキ</t>
    </rPh>
    <phoneticPr fontId="1"/>
  </si>
  <si>
    <t>炎</t>
    <rPh sb="0" eb="1">
      <t>ホノオ</t>
    </rPh>
    <phoneticPr fontId="1"/>
  </si>
  <si>
    <t>ヒヒダルマ特化：フレドラ</t>
    <rPh sb="5" eb="7">
      <t>トッカ</t>
    </rPh>
    <phoneticPr fontId="1"/>
  </si>
  <si>
    <t>地面</t>
    <rPh sb="0" eb="2">
      <t>ジメン</t>
    </rPh>
    <phoneticPr fontId="1"/>
  </si>
  <si>
    <t>ドリュ特化：じしん</t>
    <rPh sb="3" eb="5">
      <t>トッカ</t>
    </rPh>
    <phoneticPr fontId="1"/>
  </si>
  <si>
    <t>ドリュ特化：じしん＠球</t>
    <rPh sb="3" eb="5">
      <t>トッカ</t>
    </rPh>
    <rPh sb="10" eb="11">
      <t>タマ</t>
    </rPh>
    <phoneticPr fontId="1"/>
  </si>
  <si>
    <t>ドリュ特化：じしん＠鉢巻</t>
    <rPh sb="3" eb="5">
      <t>トッカ</t>
    </rPh>
    <rPh sb="10" eb="12">
      <t>ハチマキ</t>
    </rPh>
    <phoneticPr fontId="1"/>
  </si>
  <si>
    <t>岩</t>
    <rPh sb="0" eb="1">
      <t>イワ</t>
    </rPh>
    <phoneticPr fontId="1"/>
  </si>
  <si>
    <t>ノ</t>
    <phoneticPr fontId="1"/>
  </si>
  <si>
    <t>カイリュー特化：しんそく</t>
    <rPh sb="5" eb="7">
      <t>トッカ</t>
    </rPh>
    <phoneticPr fontId="1"/>
  </si>
  <si>
    <t>カイリュー特化：しんそく＠球</t>
    <rPh sb="5" eb="7">
      <t>トッカ</t>
    </rPh>
    <rPh sb="13" eb="14">
      <t>タマ</t>
    </rPh>
    <phoneticPr fontId="1"/>
  </si>
  <si>
    <t>カイリュー特化：しんそく＠球鉢巻</t>
    <rPh sb="5" eb="7">
      <t>トッカ</t>
    </rPh>
    <rPh sb="13" eb="14">
      <t>タマ</t>
    </rPh>
    <rPh sb="14" eb="16">
      <t>ハチマキ</t>
    </rPh>
    <phoneticPr fontId="1"/>
  </si>
  <si>
    <t>バンギラス特化：エッジ</t>
    <rPh sb="5" eb="7">
      <t>トッカ</t>
    </rPh>
    <phoneticPr fontId="1"/>
  </si>
  <si>
    <t>バンギラス特化：エッジ＠鉢巻</t>
    <rPh sb="5" eb="7">
      <t>トッカ</t>
    </rPh>
    <rPh sb="12" eb="14">
      <t>ハチマキ</t>
    </rPh>
    <phoneticPr fontId="1"/>
  </si>
  <si>
    <t>ガブ252：じしん</t>
    <phoneticPr fontId="1"/>
  </si>
  <si>
    <t>ガブ252：じしん＠鉢巻</t>
    <rPh sb="10" eb="12">
      <t>ハチマキ</t>
    </rPh>
    <phoneticPr fontId="1"/>
  </si>
  <si>
    <t>地面+氷</t>
    <rPh sb="0" eb="2">
      <t>ジメン</t>
    </rPh>
    <rPh sb="3" eb="4">
      <t>コオリ</t>
    </rPh>
    <phoneticPr fontId="1"/>
  </si>
  <si>
    <t>マンムー252：じしん礫</t>
    <rPh sb="11" eb="12">
      <t>ツブテ</t>
    </rPh>
    <phoneticPr fontId="1"/>
  </si>
  <si>
    <t>テラキ252：インファ</t>
    <phoneticPr fontId="1"/>
  </si>
  <si>
    <t>テラキ252：インファ＠球</t>
    <rPh sb="12" eb="13">
      <t>タマ</t>
    </rPh>
    <phoneticPr fontId="1"/>
  </si>
  <si>
    <t>格闘+ノ</t>
    <rPh sb="0" eb="2">
      <t>カクトウ</t>
    </rPh>
    <phoneticPr fontId="1"/>
  </si>
  <si>
    <t>テラキ252：インファ石化</t>
    <rPh sb="11" eb="13">
      <t>セッカ</t>
    </rPh>
    <phoneticPr fontId="1"/>
  </si>
  <si>
    <t>岩+ノ</t>
    <rPh sb="0" eb="1">
      <t>イワ</t>
    </rPh>
    <phoneticPr fontId="1"/>
  </si>
  <si>
    <t>テラキ252：インファ石化＠球</t>
    <rPh sb="11" eb="13">
      <t>セッカ</t>
    </rPh>
    <rPh sb="14" eb="15">
      <t>タマ</t>
    </rPh>
    <phoneticPr fontId="1"/>
  </si>
  <si>
    <t>テラキ252：エッジ石化＠球</t>
    <rPh sb="10" eb="12">
      <t>セッカ</t>
    </rPh>
    <rPh sb="13" eb="14">
      <t>タマ</t>
    </rPh>
    <phoneticPr fontId="1"/>
  </si>
  <si>
    <t>テラキ252：エッジ石化</t>
    <rPh sb="10" eb="12">
      <t>セッカ</t>
    </rPh>
    <phoneticPr fontId="1"/>
  </si>
  <si>
    <t>ヘラ特化：インファ</t>
    <rPh sb="2" eb="4">
      <t>トッカ</t>
    </rPh>
    <phoneticPr fontId="1"/>
  </si>
  <si>
    <t>ヘラ特化：インファ＠鉢巻</t>
    <rPh sb="2" eb="4">
      <t>トッカ</t>
    </rPh>
    <rPh sb="10" eb="12">
      <t>ハチマキ</t>
    </rPh>
    <phoneticPr fontId="1"/>
  </si>
  <si>
    <t>ヘラ特化：メガホ</t>
    <rPh sb="2" eb="4">
      <t>トッカ</t>
    </rPh>
    <phoneticPr fontId="1"/>
  </si>
  <si>
    <t>ヘラ特化：メガホ＠鉢巻</t>
    <rPh sb="2" eb="4">
      <t>トッカ</t>
    </rPh>
    <rPh sb="9" eb="11">
      <t>ハチマキ</t>
    </rPh>
    <phoneticPr fontId="1"/>
  </si>
  <si>
    <t>水</t>
    <rPh sb="0" eb="1">
      <t>ミズ</t>
    </rPh>
    <phoneticPr fontId="1"/>
  </si>
  <si>
    <t>ギャラ特化：アクテ</t>
    <rPh sb="3" eb="5">
      <t>トッカ</t>
    </rPh>
    <phoneticPr fontId="1"/>
  </si>
  <si>
    <t>ギャラ特化：アクテ＠舞</t>
    <rPh sb="3" eb="5">
      <t>トッカ</t>
    </rPh>
    <rPh sb="10" eb="11">
      <t>マイ</t>
    </rPh>
    <phoneticPr fontId="1"/>
  </si>
  <si>
    <t>氷</t>
    <rPh sb="0" eb="1">
      <t>コオリ</t>
    </rPh>
    <phoneticPr fontId="1"/>
  </si>
  <si>
    <t>ギャラ特化：アクテ＠舞＠球</t>
    <rPh sb="3" eb="5">
      <t>トッカ</t>
    </rPh>
    <rPh sb="10" eb="11">
      <t>マイ</t>
    </rPh>
    <rPh sb="12" eb="13">
      <t>タマ</t>
    </rPh>
    <phoneticPr fontId="1"/>
  </si>
  <si>
    <t>ギャラ特化：氷牙＠舞</t>
    <rPh sb="3" eb="5">
      <t>トッカ</t>
    </rPh>
    <rPh sb="6" eb="7">
      <t>コオリ</t>
    </rPh>
    <rPh sb="7" eb="8">
      <t>キバ</t>
    </rPh>
    <rPh sb="9" eb="10">
      <t>マイ</t>
    </rPh>
    <phoneticPr fontId="1"/>
  </si>
  <si>
    <t>ギャラ特化：氷牙＠舞＠球</t>
    <rPh sb="3" eb="5">
      <t>トッカ</t>
    </rPh>
    <rPh sb="6" eb="7">
      <t>コオリ</t>
    </rPh>
    <rPh sb="11" eb="12">
      <t>タマ</t>
    </rPh>
    <phoneticPr fontId="1"/>
  </si>
  <si>
    <t>バシャ特化：とびひざ</t>
    <rPh sb="3" eb="5">
      <t>トッカ</t>
    </rPh>
    <phoneticPr fontId="1"/>
  </si>
  <si>
    <t>バシャ特化：とびひざ＠球</t>
    <rPh sb="3" eb="5">
      <t>トッカ</t>
    </rPh>
    <rPh sb="11" eb="12">
      <t>タマ</t>
    </rPh>
    <phoneticPr fontId="1"/>
  </si>
  <si>
    <t>バシャ特化：フレドラ</t>
    <rPh sb="3" eb="5">
      <t>トッカ</t>
    </rPh>
    <phoneticPr fontId="1"/>
  </si>
  <si>
    <t>バシャ特化：フレドラ＠球</t>
    <rPh sb="3" eb="5">
      <t>トッカ</t>
    </rPh>
    <rPh sb="11" eb="12">
      <t>タマ</t>
    </rPh>
    <phoneticPr fontId="1"/>
  </si>
  <si>
    <t>霊</t>
    <rPh sb="0" eb="1">
      <t>レイ</t>
    </rPh>
    <phoneticPr fontId="1"/>
  </si>
  <si>
    <t>バシャ特化：シャドクロ</t>
    <rPh sb="3" eb="5">
      <t>トッカ</t>
    </rPh>
    <phoneticPr fontId="1"/>
  </si>
  <si>
    <t>バシャ特化：シャドクロ＠剣</t>
    <rPh sb="3" eb="5">
      <t>トッカ</t>
    </rPh>
    <rPh sb="12" eb="13">
      <t>ケン</t>
    </rPh>
    <phoneticPr fontId="1"/>
  </si>
  <si>
    <t>バシャ特化：シャドクロ＠剣＠球</t>
    <rPh sb="3" eb="5">
      <t>トッカ</t>
    </rPh>
    <rPh sb="12" eb="13">
      <t>ケン</t>
    </rPh>
    <rPh sb="14" eb="15">
      <t>タマ</t>
    </rPh>
    <phoneticPr fontId="1"/>
  </si>
  <si>
    <t>バシャ特化：エッジ</t>
    <rPh sb="3" eb="5">
      <t>トッカ</t>
    </rPh>
    <phoneticPr fontId="1"/>
  </si>
  <si>
    <t>バシャ特化：エッジ＠球</t>
    <rPh sb="3" eb="5">
      <t>トッカ</t>
    </rPh>
    <rPh sb="10" eb="11">
      <t>タマ</t>
    </rPh>
    <phoneticPr fontId="1"/>
  </si>
  <si>
    <t>飛</t>
    <rPh sb="0" eb="1">
      <t>トビ</t>
    </rPh>
    <phoneticPr fontId="1"/>
  </si>
  <si>
    <t>トルネ252：アクロ＠ジュエル</t>
    <phoneticPr fontId="1"/>
  </si>
  <si>
    <t>ゴウカザル252：インファマッハ</t>
    <phoneticPr fontId="1"/>
  </si>
  <si>
    <t>エテボ252：ねこダブアタ＠球</t>
    <rPh sb="14" eb="15">
      <t>タマ</t>
    </rPh>
    <phoneticPr fontId="1"/>
  </si>
  <si>
    <t>パルシェン特化：つらら＠からやぶ</t>
    <rPh sb="5" eb="7">
      <t>トッカ</t>
    </rPh>
    <phoneticPr fontId="1"/>
  </si>
  <si>
    <t>パルシェン特化：ロクブラ＠からやぶ</t>
    <rPh sb="5" eb="7">
      <t>トッカ</t>
    </rPh>
    <phoneticPr fontId="1"/>
  </si>
  <si>
    <t>草</t>
    <rPh sb="0" eb="1">
      <t>クサ</t>
    </rPh>
    <phoneticPr fontId="1"/>
  </si>
  <si>
    <t>ナット特化：150ジャイロ＠鉢巻</t>
    <rPh sb="3" eb="5">
      <t>トッカ</t>
    </rPh>
    <rPh sb="14" eb="16">
      <t>ハチマキ</t>
    </rPh>
    <phoneticPr fontId="1"/>
  </si>
  <si>
    <t>ナット特化：パワーウィップ＠鉢巻</t>
    <rPh sb="3" eb="5">
      <t>トッカ</t>
    </rPh>
    <rPh sb="14" eb="16">
      <t>ハチマキ</t>
    </rPh>
    <phoneticPr fontId="1"/>
  </si>
  <si>
    <t>マリルリ特化：アクテジェット＠プレート</t>
    <rPh sb="4" eb="6">
      <t>トッカ</t>
    </rPh>
    <phoneticPr fontId="1"/>
  </si>
  <si>
    <t>水+</t>
    <rPh sb="0" eb="1">
      <t>ミズ</t>
    </rPh>
    <phoneticPr fontId="1"/>
  </si>
  <si>
    <t>チャーレム特化：とびひざ</t>
    <rPh sb="5" eb="7">
      <t>トッカ</t>
    </rPh>
    <phoneticPr fontId="1"/>
  </si>
  <si>
    <t>ゴウカザル252：インファ＠球</t>
    <rPh sb="14" eb="15">
      <t>タマ</t>
    </rPh>
    <phoneticPr fontId="1"/>
  </si>
  <si>
    <t>ブシン特化：からげんき＠根性</t>
    <rPh sb="3" eb="5">
      <t>トッカ</t>
    </rPh>
    <rPh sb="12" eb="14">
      <t>コンジョウ</t>
    </rPh>
    <phoneticPr fontId="1"/>
  </si>
  <si>
    <t>ノ+格闘</t>
    <rPh sb="2" eb="4">
      <t>カクトウ</t>
    </rPh>
    <phoneticPr fontId="1"/>
  </si>
  <si>
    <t>ブシン特化：からげんきマッハ＠根性</t>
    <rPh sb="3" eb="5">
      <t>トッカ</t>
    </rPh>
    <rPh sb="15" eb="17">
      <t>コンジョウ</t>
    </rPh>
    <phoneticPr fontId="1"/>
  </si>
  <si>
    <t>パルシェン特化：つらら</t>
    <rPh sb="5" eb="7">
      <t>トッカ</t>
    </rPh>
    <phoneticPr fontId="1"/>
  </si>
  <si>
    <t>タイプ</t>
    <phoneticPr fontId="1"/>
  </si>
  <si>
    <t>詳細</t>
    <rPh sb="0" eb="2">
      <t>ショウサイ</t>
    </rPh>
    <phoneticPr fontId="1"/>
  </si>
  <si>
    <t>威力</t>
    <rPh sb="0" eb="2">
      <t>イリョク</t>
    </rPh>
    <phoneticPr fontId="1"/>
  </si>
  <si>
    <t>倍率</t>
    <rPh sb="0" eb="2">
      <t>バイリツ</t>
    </rPh>
    <phoneticPr fontId="1"/>
  </si>
  <si>
    <t>わざ1</t>
    <phoneticPr fontId="1"/>
  </si>
  <si>
    <t>わざ2</t>
    <phoneticPr fontId="1"/>
  </si>
  <si>
    <t>炎</t>
    <rPh sb="0" eb="1">
      <t>ホノオ</t>
    </rPh>
    <phoneticPr fontId="1"/>
  </si>
  <si>
    <t>ウルガモス特化：大文字</t>
    <rPh sb="5" eb="7">
      <t>トッカ</t>
    </rPh>
    <rPh sb="8" eb="11">
      <t>ダイモンジ</t>
    </rPh>
    <phoneticPr fontId="1"/>
  </si>
  <si>
    <t>ウルガモス特化：大文字＠舞</t>
    <rPh sb="5" eb="7">
      <t>トッカ</t>
    </rPh>
    <rPh sb="8" eb="11">
      <t>ダイモンジ</t>
    </rPh>
    <rPh sb="12" eb="13">
      <t>マイ</t>
    </rPh>
    <phoneticPr fontId="1"/>
  </si>
  <si>
    <t>ウルガモス特化：大文字＠球</t>
    <rPh sb="5" eb="7">
      <t>トッカ</t>
    </rPh>
    <rPh sb="8" eb="11">
      <t>ダイモンジ</t>
    </rPh>
    <rPh sb="12" eb="13">
      <t>タマ</t>
    </rPh>
    <phoneticPr fontId="1"/>
  </si>
  <si>
    <t>ウルガモス特化：大文字＠舞＠球</t>
    <rPh sb="5" eb="7">
      <t>トッカ</t>
    </rPh>
    <rPh sb="8" eb="11">
      <t>ダイモンジ</t>
    </rPh>
    <rPh sb="12" eb="13">
      <t>マイ</t>
    </rPh>
    <rPh sb="14" eb="15">
      <t>タマ</t>
    </rPh>
    <phoneticPr fontId="1"/>
  </si>
  <si>
    <t>虫</t>
    <rPh sb="0" eb="1">
      <t>ムシ</t>
    </rPh>
    <phoneticPr fontId="1"/>
  </si>
  <si>
    <t>ウルガモス特化：さざめき</t>
    <rPh sb="5" eb="7">
      <t>トッカ</t>
    </rPh>
    <phoneticPr fontId="1"/>
  </si>
  <si>
    <t>ウルガモス特化：さざめき＠舞</t>
    <rPh sb="5" eb="7">
      <t>トッカ</t>
    </rPh>
    <rPh sb="13" eb="14">
      <t>マイ</t>
    </rPh>
    <phoneticPr fontId="1"/>
  </si>
  <si>
    <t>ウルガモス特化：さざめき＠舞＠球</t>
    <rPh sb="5" eb="7">
      <t>トッカ</t>
    </rPh>
    <rPh sb="13" eb="14">
      <t>マイ</t>
    </rPh>
    <rPh sb="15" eb="16">
      <t>タマ</t>
    </rPh>
    <phoneticPr fontId="1"/>
  </si>
  <si>
    <t>ウルガモス特化：さざめき＠球</t>
    <rPh sb="5" eb="7">
      <t>トッカ</t>
    </rPh>
    <rPh sb="13" eb="14">
      <t>タマ</t>
    </rPh>
    <phoneticPr fontId="1"/>
  </si>
  <si>
    <t>岩</t>
    <rPh sb="0" eb="1">
      <t>イワ</t>
    </rPh>
    <phoneticPr fontId="1"/>
  </si>
  <si>
    <t>ウルガモス特化：めざ岩</t>
    <rPh sb="5" eb="7">
      <t>トッカ</t>
    </rPh>
    <rPh sb="10" eb="11">
      <t>イワ</t>
    </rPh>
    <phoneticPr fontId="1"/>
  </si>
  <si>
    <t>ウルガモス特化：めざ岩＠舞</t>
    <rPh sb="5" eb="7">
      <t>トッカ</t>
    </rPh>
    <rPh sb="10" eb="11">
      <t>イワ</t>
    </rPh>
    <rPh sb="12" eb="13">
      <t>マイ</t>
    </rPh>
    <phoneticPr fontId="1"/>
  </si>
  <si>
    <t>ウルガモス特化：めざ岩＠舞＠球</t>
    <rPh sb="5" eb="7">
      <t>トッカ</t>
    </rPh>
    <rPh sb="10" eb="11">
      <t>イワ</t>
    </rPh>
    <rPh sb="12" eb="13">
      <t>マイ</t>
    </rPh>
    <rPh sb="14" eb="15">
      <t>タマ</t>
    </rPh>
    <phoneticPr fontId="1"/>
  </si>
  <si>
    <t>ウルガモス特化：めざ岩＠球</t>
    <rPh sb="5" eb="7">
      <t>トッカ</t>
    </rPh>
    <rPh sb="10" eb="11">
      <t>イワ</t>
    </rPh>
    <rPh sb="12" eb="13">
      <t>タマ</t>
    </rPh>
    <phoneticPr fontId="1"/>
  </si>
  <si>
    <t>竜</t>
    <rPh sb="0" eb="1">
      <t>リュウ</t>
    </rPh>
    <phoneticPr fontId="1"/>
  </si>
  <si>
    <t>ラティオス252：流星</t>
    <rPh sb="9" eb="11">
      <t>リュウセイ</t>
    </rPh>
    <phoneticPr fontId="1"/>
  </si>
  <si>
    <t>ラティオス252：流星＠球</t>
    <rPh sb="9" eb="11">
      <t>リュウセイ</t>
    </rPh>
    <rPh sb="12" eb="13">
      <t>タマ</t>
    </rPh>
    <phoneticPr fontId="1"/>
  </si>
  <si>
    <t>ラティオス252：流星＠眼鏡</t>
    <rPh sb="9" eb="11">
      <t>リュウセイ</t>
    </rPh>
    <rPh sb="12" eb="14">
      <t>メガネ</t>
    </rPh>
    <phoneticPr fontId="1"/>
  </si>
  <si>
    <t>超</t>
    <rPh sb="0" eb="1">
      <t>チョウ</t>
    </rPh>
    <phoneticPr fontId="1"/>
  </si>
  <si>
    <t>ラティオス252：サイキネ(波動)</t>
    <rPh sb="14" eb="16">
      <t>ハドウ</t>
    </rPh>
    <phoneticPr fontId="1"/>
  </si>
  <si>
    <t>ラティオス252：サイキネ(波動)＠球</t>
    <rPh sb="14" eb="16">
      <t>ハドウ</t>
    </rPh>
    <rPh sb="18" eb="19">
      <t>タマ</t>
    </rPh>
    <phoneticPr fontId="1"/>
  </si>
  <si>
    <t>ラティオス252：サイキネ(波動)＠眼鏡</t>
    <rPh sb="14" eb="16">
      <t>ハドウ</t>
    </rPh>
    <rPh sb="18" eb="20">
      <t>メガネ</t>
    </rPh>
    <phoneticPr fontId="1"/>
  </si>
  <si>
    <t>超（竜）</t>
    <rPh sb="0" eb="1">
      <t>チョウ</t>
    </rPh>
    <rPh sb="2" eb="3">
      <t>リュウ</t>
    </rPh>
    <phoneticPr fontId="1"/>
  </si>
  <si>
    <t>電</t>
    <rPh sb="0" eb="1">
      <t>デン</t>
    </rPh>
    <phoneticPr fontId="1"/>
  </si>
  <si>
    <t>ラティオス252：かみなり</t>
    <phoneticPr fontId="1"/>
  </si>
  <si>
    <t>ラティオス252：かみなり＠球</t>
    <rPh sb="14" eb="15">
      <t>タマ</t>
    </rPh>
    <phoneticPr fontId="1"/>
  </si>
  <si>
    <t>ラティオス252：かみなり＠眼鏡</t>
    <rPh sb="14" eb="16">
      <t>メガネ</t>
    </rPh>
    <phoneticPr fontId="1"/>
  </si>
  <si>
    <t>水</t>
  </si>
  <si>
    <t>水</t>
    <rPh sb="0" eb="1">
      <t>ミズ</t>
    </rPh>
    <phoneticPr fontId="1"/>
  </si>
  <si>
    <t>ラティオス252：なみのり</t>
    <phoneticPr fontId="1"/>
  </si>
  <si>
    <t>ラティオス252：なみのり＠球</t>
    <rPh sb="14" eb="15">
      <t>タマ</t>
    </rPh>
    <phoneticPr fontId="1"/>
  </si>
  <si>
    <t>ラティオス252：なみのり＠眼鏡</t>
    <rPh sb="14" eb="16">
      <t>メガネ</t>
    </rPh>
    <phoneticPr fontId="1"/>
  </si>
  <si>
    <t>サザンドラ特化：流星</t>
    <rPh sb="5" eb="7">
      <t>トッカ</t>
    </rPh>
    <rPh sb="8" eb="10">
      <t>リュウセイ</t>
    </rPh>
    <phoneticPr fontId="1"/>
  </si>
  <si>
    <t>サザンドラ特化：流星＠球</t>
    <rPh sb="5" eb="7">
      <t>トッカ</t>
    </rPh>
    <rPh sb="8" eb="10">
      <t>リュウセイ</t>
    </rPh>
    <rPh sb="11" eb="12">
      <t>タマ</t>
    </rPh>
    <phoneticPr fontId="1"/>
  </si>
  <si>
    <t>サザンドラ特化：流星＠眼鏡</t>
    <rPh sb="5" eb="7">
      <t>トッカ</t>
    </rPh>
    <rPh sb="8" eb="10">
      <t>リュウセイ</t>
    </rPh>
    <rPh sb="11" eb="13">
      <t>メガネ</t>
    </rPh>
    <phoneticPr fontId="1"/>
  </si>
  <si>
    <t>炎(悪)</t>
    <rPh sb="0" eb="1">
      <t>ホノオ</t>
    </rPh>
    <rPh sb="2" eb="3">
      <t>アク</t>
    </rPh>
    <phoneticPr fontId="1"/>
  </si>
  <si>
    <t>サザンドラ特化：大文字(悪波)</t>
    <rPh sb="5" eb="7">
      <t>トッカ</t>
    </rPh>
    <rPh sb="8" eb="11">
      <t>ダイモンジ</t>
    </rPh>
    <rPh sb="12" eb="13">
      <t>アク</t>
    </rPh>
    <rPh sb="13" eb="14">
      <t>ナミ</t>
    </rPh>
    <phoneticPr fontId="1"/>
  </si>
  <si>
    <t>サザンドラ特化：大文字(悪波)＠球</t>
    <rPh sb="5" eb="7">
      <t>トッカ</t>
    </rPh>
    <rPh sb="8" eb="11">
      <t>ダイモンジ</t>
    </rPh>
    <rPh sb="16" eb="17">
      <t>タマ</t>
    </rPh>
    <phoneticPr fontId="1"/>
  </si>
  <si>
    <t>サザンドラ特化：大文字(悪波)＠眼鏡</t>
    <rPh sb="5" eb="7">
      <t>トッカ</t>
    </rPh>
    <rPh sb="8" eb="11">
      <t>ダイモンジ</t>
    </rPh>
    <rPh sb="16" eb="18">
      <t>メガネ</t>
    </rPh>
    <phoneticPr fontId="1"/>
  </si>
  <si>
    <t>キングドラ特化：ハイポン＠雨</t>
    <rPh sb="5" eb="7">
      <t>トッカ</t>
    </rPh>
    <rPh sb="13" eb="14">
      <t>アメ</t>
    </rPh>
    <phoneticPr fontId="1"/>
  </si>
  <si>
    <t>キングドラ特化：ハイポン＠雨＠球</t>
    <rPh sb="5" eb="7">
      <t>トッカ</t>
    </rPh>
    <rPh sb="13" eb="14">
      <t>アメ</t>
    </rPh>
    <rPh sb="15" eb="16">
      <t>タマ</t>
    </rPh>
    <phoneticPr fontId="1"/>
  </si>
  <si>
    <t>キングドラ特化：ハイポン＠雨＠眼鏡</t>
    <rPh sb="5" eb="7">
      <t>トッカ</t>
    </rPh>
    <rPh sb="13" eb="14">
      <t>アメ</t>
    </rPh>
    <rPh sb="15" eb="17">
      <t>メガネ</t>
    </rPh>
    <phoneticPr fontId="1"/>
  </si>
  <si>
    <t>キングドラ特化：流星</t>
    <rPh sb="5" eb="7">
      <t>トッカ</t>
    </rPh>
    <rPh sb="8" eb="10">
      <t>リュウセイ</t>
    </rPh>
    <phoneticPr fontId="1"/>
  </si>
  <si>
    <t>キングドラ特化：流星＠球</t>
    <rPh sb="5" eb="7">
      <t>トッカ</t>
    </rPh>
    <rPh sb="8" eb="10">
      <t>リュウセイ</t>
    </rPh>
    <rPh sb="11" eb="12">
      <t>タマ</t>
    </rPh>
    <phoneticPr fontId="1"/>
  </si>
  <si>
    <t>キングドラ特化：流星＠眼鏡</t>
    <rPh sb="5" eb="7">
      <t>トッカ</t>
    </rPh>
    <rPh sb="8" eb="10">
      <t>リュウセイ</t>
    </rPh>
    <rPh sb="11" eb="13">
      <t>メガネ</t>
    </rPh>
    <phoneticPr fontId="1"/>
  </si>
  <si>
    <t>キングドラ特化：波動</t>
    <rPh sb="5" eb="7">
      <t>トッカ</t>
    </rPh>
    <rPh sb="8" eb="10">
      <t>ハドウ</t>
    </rPh>
    <phoneticPr fontId="1"/>
  </si>
  <si>
    <t>キングドラ特化：波動＠球</t>
    <rPh sb="5" eb="7">
      <t>トッカ</t>
    </rPh>
    <rPh sb="8" eb="10">
      <t>ハドウ</t>
    </rPh>
    <rPh sb="11" eb="12">
      <t>タマ</t>
    </rPh>
    <phoneticPr fontId="1"/>
  </si>
  <si>
    <t>キングドラ特化：波動＠眼鏡</t>
    <rPh sb="5" eb="7">
      <t>トッカ</t>
    </rPh>
    <rPh sb="8" eb="10">
      <t>ハドウ</t>
    </rPh>
    <rPh sb="11" eb="13">
      <t>メガネ</t>
    </rPh>
    <phoneticPr fontId="1"/>
  </si>
  <si>
    <t>シャンデラ特化：大文字</t>
    <rPh sb="5" eb="7">
      <t>トッカ</t>
    </rPh>
    <rPh sb="8" eb="11">
      <t>ダイモンジ</t>
    </rPh>
    <phoneticPr fontId="1"/>
  </si>
  <si>
    <t>シャンデラ特化：大文字＠眼鏡</t>
    <rPh sb="5" eb="7">
      <t>トッカ</t>
    </rPh>
    <rPh sb="8" eb="11">
      <t>ダイモンジ</t>
    </rPh>
    <rPh sb="12" eb="14">
      <t>メガネ</t>
    </rPh>
    <phoneticPr fontId="1"/>
  </si>
  <si>
    <t>霊</t>
    <rPh sb="0" eb="1">
      <t>レイ</t>
    </rPh>
    <phoneticPr fontId="1"/>
  </si>
  <si>
    <t>ゲンガー252：シャドボ</t>
    <phoneticPr fontId="1"/>
  </si>
  <si>
    <t>飛</t>
    <rPh sb="0" eb="1">
      <t>トビ</t>
    </rPh>
    <phoneticPr fontId="1"/>
  </si>
  <si>
    <t>飛(電)</t>
    <rPh sb="0" eb="1">
      <t>トビ</t>
    </rPh>
    <rPh sb="2" eb="3">
      <t>デン</t>
    </rPh>
    <phoneticPr fontId="1"/>
  </si>
  <si>
    <t>ランクルス特化：サイキネ</t>
    <rPh sb="5" eb="7">
      <t>トッカ</t>
    </rPh>
    <phoneticPr fontId="1"/>
  </si>
  <si>
    <t>トルネ(ボルト)252：暴風(雷)</t>
    <rPh sb="12" eb="14">
      <t>ボウフウ</t>
    </rPh>
    <rPh sb="15" eb="16">
      <t>カミナリ</t>
    </rPh>
    <phoneticPr fontId="1"/>
  </si>
  <si>
    <t>トルネ(ボルト)252：暴風(雷)＠球</t>
    <rPh sb="12" eb="14">
      <t>ボウフウ</t>
    </rPh>
    <rPh sb="15" eb="16">
      <t>カミナリ</t>
    </rPh>
    <rPh sb="18" eb="19">
      <t>タマ</t>
    </rPh>
    <phoneticPr fontId="1"/>
  </si>
  <si>
    <t>ランクルス特化：サイキネ＠球</t>
    <rPh sb="5" eb="7">
      <t>トッカ</t>
    </rPh>
    <rPh sb="13" eb="14">
      <t>タマ</t>
    </rPh>
    <phoneticPr fontId="1"/>
  </si>
  <si>
    <t>ランクルス特化：サイキネ＠眼鏡</t>
    <rPh sb="5" eb="7">
      <t>トッカ</t>
    </rPh>
    <rPh sb="13" eb="15">
      <t>メガネ</t>
    </rPh>
    <phoneticPr fontId="1"/>
  </si>
  <si>
    <t>ボルトロス252：10万</t>
    <rPh sb="11" eb="12">
      <t>マン</t>
    </rPh>
    <phoneticPr fontId="1"/>
  </si>
  <si>
    <t>ボルトロス252：10万＠球</t>
    <rPh sb="11" eb="12">
      <t>マン</t>
    </rPh>
    <rPh sb="13" eb="14">
      <t>タマ</t>
    </rPh>
    <phoneticPr fontId="1"/>
  </si>
  <si>
    <t>トゲキッス特化：エアスラ</t>
    <rPh sb="5" eb="7">
      <t>トッカ</t>
    </rPh>
    <phoneticPr fontId="1"/>
  </si>
  <si>
    <t>格</t>
    <rPh sb="0" eb="1">
      <t>カク</t>
    </rPh>
    <phoneticPr fontId="1"/>
  </si>
  <si>
    <t>トゲキッス特化：はどうだん</t>
    <rPh sb="5" eb="7">
      <t>トッカ</t>
    </rPh>
    <phoneticPr fontId="1"/>
  </si>
  <si>
    <t>トゲキッス特化：大文字</t>
    <rPh sb="5" eb="7">
      <t>トッカ</t>
    </rPh>
    <rPh sb="8" eb="11">
      <t>ダイモンジ</t>
    </rPh>
    <phoneticPr fontId="1"/>
  </si>
  <si>
    <t>ルカリオ特化：波動弾</t>
    <rPh sb="4" eb="6">
      <t>トッカ</t>
    </rPh>
    <rPh sb="7" eb="9">
      <t>ハドウ</t>
    </rPh>
    <rPh sb="9" eb="10">
      <t>ダン</t>
    </rPh>
    <phoneticPr fontId="1"/>
  </si>
  <si>
    <t>ルカリオ特化：波動弾＠球</t>
    <rPh sb="4" eb="6">
      <t>トッカ</t>
    </rPh>
    <rPh sb="7" eb="9">
      <t>ハドウ</t>
    </rPh>
    <rPh sb="9" eb="10">
      <t>ダン</t>
    </rPh>
    <rPh sb="11" eb="12">
      <t>タマ</t>
    </rPh>
    <phoneticPr fontId="1"/>
  </si>
  <si>
    <t>エンペルト特化：ハイポン</t>
    <rPh sb="5" eb="7">
      <t>トッカ</t>
    </rPh>
    <phoneticPr fontId="1"/>
  </si>
  <si>
    <t>ライコウ252：10万</t>
    <rPh sb="10" eb="11">
      <t>マン</t>
    </rPh>
    <phoneticPr fontId="1"/>
  </si>
  <si>
    <t>ライコウ252：かみなり</t>
    <phoneticPr fontId="1"/>
  </si>
  <si>
    <t>ライコウ252：10万＠球</t>
    <rPh sb="10" eb="11">
      <t>マン</t>
    </rPh>
    <rPh sb="12" eb="13">
      <t>タマ</t>
    </rPh>
    <phoneticPr fontId="1"/>
  </si>
  <si>
    <t>ライコウ252：かみなり＠球</t>
    <rPh sb="13" eb="14">
      <t>タマ</t>
    </rPh>
    <phoneticPr fontId="1"/>
  </si>
  <si>
    <t>氷</t>
    <rPh sb="0" eb="1">
      <t>コオリ</t>
    </rPh>
    <phoneticPr fontId="1"/>
  </si>
  <si>
    <t>ライコウ252：めざ氷</t>
    <rPh sb="10" eb="11">
      <t>コオリ</t>
    </rPh>
    <phoneticPr fontId="1"/>
  </si>
  <si>
    <t>ライコウ252：めざ氷＠球</t>
    <rPh sb="10" eb="11">
      <t>コオリ</t>
    </rPh>
    <rPh sb="12" eb="13">
      <t>タマ</t>
    </rPh>
    <phoneticPr fontId="1"/>
  </si>
  <si>
    <t>サンダース252：10万</t>
    <rPh sb="11" eb="12">
      <t>マン</t>
    </rPh>
    <phoneticPr fontId="1"/>
  </si>
  <si>
    <t>サンダース252：10万＠球</t>
    <rPh sb="11" eb="12">
      <t>マン</t>
    </rPh>
    <rPh sb="13" eb="14">
      <t>タマ</t>
    </rPh>
    <phoneticPr fontId="1"/>
  </si>
  <si>
    <t>サンダース252：10万＠眼鏡</t>
    <rPh sb="11" eb="12">
      <t>マン</t>
    </rPh>
    <rPh sb="13" eb="15">
      <t>メガネ</t>
    </rPh>
    <phoneticPr fontId="1"/>
  </si>
  <si>
    <t>サンダース252：めざ氷</t>
    <rPh sb="11" eb="12">
      <t>コオリ</t>
    </rPh>
    <phoneticPr fontId="1"/>
  </si>
  <si>
    <t>サンダース252：かみなり＠眼鏡</t>
    <rPh sb="14" eb="16">
      <t>メガネ</t>
    </rPh>
    <phoneticPr fontId="1"/>
  </si>
  <si>
    <t>サンダース252：めざ氷＠球</t>
    <rPh sb="11" eb="12">
      <t>コオリ</t>
    </rPh>
    <rPh sb="13" eb="14">
      <t>タマ</t>
    </rPh>
    <phoneticPr fontId="1"/>
  </si>
  <si>
    <t>サンダース252：めざ氷＠眼鏡</t>
    <rPh sb="11" eb="12">
      <t>コオリ</t>
    </rPh>
    <rPh sb="13" eb="15">
      <t>メガネ</t>
    </rPh>
    <phoneticPr fontId="1"/>
  </si>
  <si>
    <t>電(炎)</t>
    <rPh sb="0" eb="1">
      <t>デン</t>
    </rPh>
    <rPh sb="2" eb="3">
      <t>ホノオ</t>
    </rPh>
    <phoneticPr fontId="1"/>
  </si>
  <si>
    <t>ボーマンダ252：流星</t>
    <rPh sb="9" eb="11">
      <t>リュウセイ</t>
    </rPh>
    <phoneticPr fontId="1"/>
  </si>
  <si>
    <t>ボーマンダ252：流星＠球</t>
    <rPh sb="9" eb="11">
      <t>リュウセイ</t>
    </rPh>
    <rPh sb="12" eb="13">
      <t>タマ</t>
    </rPh>
    <phoneticPr fontId="1"/>
  </si>
  <si>
    <t>ボーマンダ252：流星＠眼鏡</t>
    <rPh sb="9" eb="11">
      <t>リュウセイ</t>
    </rPh>
    <rPh sb="12" eb="14">
      <t>メガネ</t>
    </rPh>
    <phoneticPr fontId="1"/>
  </si>
  <si>
    <t>ボーマンダ252：大文字</t>
    <rPh sb="9" eb="12">
      <t>ダイモンジ</t>
    </rPh>
    <phoneticPr fontId="1"/>
  </si>
  <si>
    <t>ボーマンダ252：大文字＠球</t>
    <rPh sb="9" eb="12">
      <t>ダイモンジ</t>
    </rPh>
    <rPh sb="13" eb="14">
      <t>タマ</t>
    </rPh>
    <phoneticPr fontId="1"/>
  </si>
  <si>
    <t>ボーマンダ252：大文字＠眼鏡</t>
    <rPh sb="9" eb="12">
      <t>ダイモンジ</t>
    </rPh>
    <rPh sb="13" eb="15">
      <t>メガネ</t>
    </rPh>
    <phoneticPr fontId="1"/>
  </si>
  <si>
    <t>氷（電）</t>
    <rPh sb="0" eb="1">
      <t>コオリ</t>
    </rPh>
    <rPh sb="2" eb="3">
      <t>デン</t>
    </rPh>
    <phoneticPr fontId="1"/>
  </si>
  <si>
    <t>ポリ２無振り：冷凍(10万)</t>
    <rPh sb="3" eb="4">
      <t>ム</t>
    </rPh>
    <rPh sb="4" eb="5">
      <t>フ</t>
    </rPh>
    <rPh sb="7" eb="9">
      <t>レイトウ</t>
    </rPh>
    <rPh sb="12" eb="13">
      <t>マン</t>
    </rPh>
    <phoneticPr fontId="1"/>
  </si>
  <si>
    <t>ポリ２無振り：冷凍(10万)＠ＤＬ</t>
    <rPh sb="3" eb="4">
      <t>ム</t>
    </rPh>
    <rPh sb="4" eb="5">
      <t>フ</t>
    </rPh>
    <rPh sb="7" eb="9">
      <t>レイトウ</t>
    </rPh>
    <rPh sb="12" eb="13">
      <t>マン</t>
    </rPh>
    <phoneticPr fontId="1"/>
  </si>
  <si>
    <t>炎（草）</t>
    <rPh sb="0" eb="1">
      <t>ホノオ</t>
    </rPh>
    <rPh sb="2" eb="3">
      <t>クサ</t>
    </rPh>
    <phoneticPr fontId="1"/>
  </si>
  <si>
    <t>ロトムＦＣ特化：オバヒ（リフスト）</t>
    <rPh sb="5" eb="7">
      <t>トッカ</t>
    </rPh>
    <phoneticPr fontId="1"/>
  </si>
  <si>
    <t>ロトムＦＣ特化：ハイポン</t>
    <rPh sb="5" eb="7">
      <t>トッカ</t>
    </rPh>
    <phoneticPr fontId="1"/>
  </si>
  <si>
    <t>ロトムＦＣ特化：10万</t>
    <rPh sb="5" eb="7">
      <t>トッカ</t>
    </rPh>
    <rPh sb="10" eb="11">
      <t>マン</t>
    </rPh>
    <phoneticPr fontId="1"/>
  </si>
  <si>
    <t>ロトムＦＣ特化：オバヒ（リフスト）＠眼鏡</t>
    <rPh sb="5" eb="7">
      <t>トッカ</t>
    </rPh>
    <rPh sb="18" eb="20">
      <t>メガネ</t>
    </rPh>
    <phoneticPr fontId="1"/>
  </si>
  <si>
    <t>ロトムＦＣ特化：ハイポン＠眼鏡</t>
    <rPh sb="5" eb="7">
      <t>トッカ</t>
    </rPh>
    <phoneticPr fontId="1"/>
  </si>
  <si>
    <t>ロトムＦＣ特化：10万＠眼鏡</t>
    <rPh sb="5" eb="7">
      <t>トッカ</t>
    </rPh>
    <rPh sb="10" eb="11">
      <t>マン</t>
    </rPh>
    <phoneticPr fontId="1"/>
  </si>
  <si>
    <t>カイリュー特化：流星</t>
    <rPh sb="5" eb="7">
      <t>トッカ</t>
    </rPh>
    <rPh sb="8" eb="10">
      <t>リュウセイ</t>
    </rPh>
    <phoneticPr fontId="1"/>
  </si>
  <si>
    <t>カイリュー特化：流星＠球</t>
    <rPh sb="5" eb="7">
      <t>トッカ</t>
    </rPh>
    <rPh sb="8" eb="10">
      <t>リュウセイ</t>
    </rPh>
    <rPh sb="11" eb="12">
      <t>タマ</t>
    </rPh>
    <phoneticPr fontId="1"/>
  </si>
  <si>
    <t>カイリュー特化：流星＠眼鏡</t>
    <rPh sb="5" eb="7">
      <t>トッカ</t>
    </rPh>
    <rPh sb="8" eb="10">
      <t>リュウセイ</t>
    </rPh>
    <rPh sb="11" eb="13">
      <t>メガネ</t>
    </rPh>
    <phoneticPr fontId="1"/>
  </si>
  <si>
    <t>カイリュー特化：大文字</t>
    <rPh sb="5" eb="7">
      <t>トッカ</t>
    </rPh>
    <rPh sb="8" eb="11">
      <t>ダイモンジ</t>
    </rPh>
    <phoneticPr fontId="1"/>
  </si>
  <si>
    <t>カイリュー特化：大文字＠球</t>
    <rPh sb="5" eb="7">
      <t>トッカ</t>
    </rPh>
    <rPh sb="8" eb="11">
      <t>ダイモンジ</t>
    </rPh>
    <rPh sb="12" eb="13">
      <t>タマ</t>
    </rPh>
    <phoneticPr fontId="1"/>
  </si>
  <si>
    <t>カイリュー特化：大文字＠眼鏡</t>
    <rPh sb="5" eb="7">
      <t>トッカ</t>
    </rPh>
    <rPh sb="8" eb="11">
      <t>ダイモンジ</t>
    </rPh>
    <rPh sb="12" eb="14">
      <t>メガネ</t>
    </rPh>
    <phoneticPr fontId="1"/>
  </si>
  <si>
    <t>スターミー252：ハイポン</t>
    <phoneticPr fontId="1"/>
  </si>
  <si>
    <t>スターミー252：ハイポン＠球</t>
    <rPh sb="14" eb="15">
      <t>タマ</t>
    </rPh>
    <phoneticPr fontId="1"/>
  </si>
  <si>
    <t>スターミー252：サイキネ</t>
    <phoneticPr fontId="1"/>
  </si>
  <si>
    <t>スターミー252：サイキネ＠球</t>
    <rPh sb="14" eb="15">
      <t>タマ</t>
    </rPh>
    <phoneticPr fontId="1"/>
  </si>
  <si>
    <t>スターミー252：冷凍ｂ</t>
    <rPh sb="9" eb="11">
      <t>レイトウ</t>
    </rPh>
    <phoneticPr fontId="1"/>
  </si>
  <si>
    <t>スターミー252：冷凍ｂ＠球</t>
    <rPh sb="9" eb="11">
      <t>レイトウ</t>
    </rPh>
    <rPh sb="13" eb="14">
      <t>タマ</t>
    </rPh>
    <phoneticPr fontId="1"/>
  </si>
  <si>
    <t>氷（草）</t>
    <rPh sb="0" eb="1">
      <t>コオリ</t>
    </rPh>
    <rPh sb="2" eb="3">
      <t>クサ</t>
    </rPh>
    <phoneticPr fontId="1"/>
  </si>
  <si>
    <t>ユキノオー特化：吹雪（120草結び）</t>
    <rPh sb="5" eb="7">
      <t>トッカ</t>
    </rPh>
    <rPh sb="8" eb="10">
      <t>フブキ</t>
    </rPh>
    <rPh sb="14" eb="15">
      <t>クサ</t>
    </rPh>
    <rPh sb="15" eb="16">
      <t>ムス</t>
    </rPh>
    <phoneticPr fontId="1"/>
  </si>
  <si>
    <t>ユキノオー特化：吹雪（120草結び）＠球</t>
    <rPh sb="5" eb="7">
      <t>トッカ</t>
    </rPh>
    <rPh sb="8" eb="10">
      <t>フブキ</t>
    </rPh>
    <rPh sb="14" eb="15">
      <t>クサ</t>
    </rPh>
    <rPh sb="15" eb="16">
      <t>ムス</t>
    </rPh>
    <rPh sb="19" eb="20">
      <t>タマ</t>
    </rPh>
    <phoneticPr fontId="1"/>
  </si>
  <si>
    <t>草</t>
    <rPh sb="0" eb="1">
      <t>クサ</t>
    </rPh>
    <phoneticPr fontId="1"/>
  </si>
  <si>
    <t>ユキノオー特化：100草結び</t>
    <rPh sb="5" eb="7">
      <t>トッカ</t>
    </rPh>
    <rPh sb="11" eb="12">
      <t>クサ</t>
    </rPh>
    <rPh sb="12" eb="13">
      <t>ムス</t>
    </rPh>
    <phoneticPr fontId="1"/>
  </si>
  <si>
    <t>ユキノオー特化：100草結び＠球</t>
    <rPh sb="5" eb="7">
      <t>トッカ</t>
    </rPh>
    <rPh sb="11" eb="12">
      <t>クサ</t>
    </rPh>
    <rPh sb="12" eb="13">
      <t>ムス</t>
    </rPh>
    <rPh sb="15" eb="16">
      <t>タマ</t>
    </rPh>
    <phoneticPr fontId="1"/>
  </si>
  <si>
    <t>悪</t>
    <rPh sb="0" eb="1">
      <t>アク</t>
    </rPh>
    <phoneticPr fontId="1"/>
  </si>
  <si>
    <t>バンギ特化：悪波動</t>
    <rPh sb="3" eb="5">
      <t>トッカ</t>
    </rPh>
    <rPh sb="6" eb="7">
      <t>アク</t>
    </rPh>
    <rPh sb="7" eb="9">
      <t>ハドウ</t>
    </rPh>
    <phoneticPr fontId="1"/>
  </si>
  <si>
    <t>バンギ特化：冷凍ｂ</t>
    <rPh sb="3" eb="5">
      <t>トッカ</t>
    </rPh>
    <rPh sb="6" eb="8">
      <t>レイトウ</t>
    </rPh>
    <phoneticPr fontId="1"/>
  </si>
  <si>
    <t>ニョロトノ特化：ハイポン＠雨</t>
    <rPh sb="5" eb="7">
      <t>トッカ</t>
    </rPh>
    <rPh sb="13" eb="14">
      <t>アメ</t>
    </rPh>
    <phoneticPr fontId="1"/>
  </si>
  <si>
    <t>ニョロトノ特化：ハイポン＠雨＠眼鏡</t>
    <rPh sb="5" eb="7">
      <t>トッカ</t>
    </rPh>
    <rPh sb="13" eb="14">
      <t>アメ</t>
    </rPh>
    <rPh sb="15" eb="17">
      <t>メガネ</t>
    </rPh>
    <phoneticPr fontId="1"/>
  </si>
  <si>
    <t>パルシェン無振り：ハイポン＠殻＠ジュエル</t>
    <rPh sb="5" eb="6">
      <t>ム</t>
    </rPh>
    <rPh sb="6" eb="7">
      <t>フ</t>
    </rPh>
    <rPh sb="14" eb="15">
      <t>カラ</t>
    </rPh>
    <phoneticPr fontId="1"/>
  </si>
  <si>
    <t>キュウコン252：大文字＠晴れ</t>
    <rPh sb="9" eb="12">
      <t>ダイモンジ</t>
    </rPh>
    <rPh sb="13" eb="14">
      <t>ハ</t>
    </rPh>
    <phoneticPr fontId="1"/>
  </si>
  <si>
    <t>キュウコン252：オバヒ＠晴れ</t>
    <rPh sb="13" eb="14">
      <t>ハ</t>
    </rPh>
    <phoneticPr fontId="1"/>
  </si>
  <si>
    <t>シャンデラ特化：オバヒ</t>
    <rPh sb="5" eb="7">
      <t>トッカ</t>
    </rPh>
    <phoneticPr fontId="1"/>
  </si>
  <si>
    <t>シャンデラ特化：オバヒ＠眼鏡</t>
    <rPh sb="5" eb="7">
      <t>トッカ</t>
    </rPh>
    <rPh sb="12" eb="14">
      <t>メガネ</t>
    </rPh>
    <phoneticPr fontId="1"/>
  </si>
  <si>
    <t>シャンデラ特化：エナボ</t>
    <rPh sb="5" eb="7">
      <t>トッカ</t>
    </rPh>
    <phoneticPr fontId="1"/>
  </si>
  <si>
    <t>シャンデラ特化：エナボ＠眼鏡</t>
    <rPh sb="5" eb="7">
      <t>トッカ</t>
    </rPh>
    <rPh sb="12" eb="14">
      <t>メガネ</t>
    </rPh>
    <phoneticPr fontId="1"/>
  </si>
  <si>
    <t>ゴウカザル252：大文字</t>
    <rPh sb="9" eb="12">
      <t>ダイモンジ</t>
    </rPh>
    <phoneticPr fontId="1"/>
  </si>
  <si>
    <t>ゴウカザル252：大文字＠球</t>
    <rPh sb="9" eb="12">
      <t>ダイモンジ</t>
    </rPh>
    <rPh sb="13" eb="14">
      <t>タマ</t>
    </rPh>
    <phoneticPr fontId="1"/>
  </si>
  <si>
    <t>ゴウカザル252：オバヒ</t>
    <phoneticPr fontId="1"/>
  </si>
  <si>
    <t>ゴウカザル252：オバヒ＠球</t>
    <rPh sb="13" eb="14">
      <t>タマ</t>
    </rPh>
    <phoneticPr fontId="1"/>
  </si>
  <si>
    <t>ゴウカザル252：めざ氷</t>
    <rPh sb="11" eb="12">
      <t>コオリ</t>
    </rPh>
    <phoneticPr fontId="1"/>
  </si>
  <si>
    <t>ゴウカザル252：めざ氷＠球</t>
    <rPh sb="11" eb="12">
      <t>コオリ</t>
    </rPh>
    <rPh sb="13" eb="14">
      <t>タマ</t>
    </rPh>
    <phoneticPr fontId="1"/>
  </si>
  <si>
    <t>サンダース（バシャ）252：雷（文字）＠球</t>
    <rPh sb="14" eb="15">
      <t>カミナリ</t>
    </rPh>
    <rPh sb="16" eb="18">
      <t>モジ</t>
    </rPh>
    <rPh sb="20" eb="21">
      <t>タマ</t>
    </rPh>
    <phoneticPr fontId="1"/>
  </si>
  <si>
    <t>サンダース（バシャ）252：雷（文字）</t>
    <rPh sb="14" eb="15">
      <t>カミナリ</t>
    </rPh>
    <rPh sb="16" eb="18">
      <t>モジ</t>
    </rPh>
    <phoneticPr fontId="1"/>
  </si>
  <si>
    <t>種族値</t>
    <rPh sb="0" eb="2">
      <t>シュゾク</t>
    </rPh>
    <rPh sb="2" eb="3">
      <t>アタイ</t>
    </rPh>
    <phoneticPr fontId="1"/>
  </si>
  <si>
    <t>ラティオス248：めざ炎＠眼鏡</t>
    <rPh sb="11" eb="12">
      <t>ホノオ</t>
    </rPh>
    <rPh sb="13" eb="15">
      <t>メガネ</t>
    </rPh>
    <phoneticPr fontId="1"/>
  </si>
  <si>
    <t>ラティオス248：めざ炎＠球</t>
    <rPh sb="11" eb="12">
      <t>ホノオ</t>
    </rPh>
    <rPh sb="13" eb="14">
      <t>タマ</t>
    </rPh>
    <phoneticPr fontId="1"/>
  </si>
  <si>
    <t>ラティオス248：めざ炎</t>
    <rPh sb="11" eb="12">
      <t>ホノオ</t>
    </rPh>
    <phoneticPr fontId="1"/>
  </si>
  <si>
    <t>ヒードラン252：大文字</t>
    <rPh sb="9" eb="12">
      <t>ダイモンジ</t>
    </rPh>
    <phoneticPr fontId="1"/>
  </si>
  <si>
    <t>ヒードラン252：オバヒ</t>
    <phoneticPr fontId="1"/>
  </si>
  <si>
    <t>確耐44.5%</t>
    <rPh sb="0" eb="1">
      <t>アキラ</t>
    </rPh>
    <rPh sb="1" eb="2">
      <t>タ</t>
    </rPh>
    <phoneticPr fontId="1"/>
  </si>
  <si>
    <t>確倒37.7%</t>
    <rPh sb="0" eb="1">
      <t>アキラ</t>
    </rPh>
    <rPh sb="1" eb="2">
      <t>タオ</t>
    </rPh>
    <phoneticPr fontId="1"/>
  </si>
  <si>
    <t>詳細</t>
    <rPh sb="0" eb="2">
      <t>ショウサイ</t>
    </rPh>
    <phoneticPr fontId="1"/>
  </si>
  <si>
    <t>HP</t>
    <phoneticPr fontId="1"/>
  </si>
  <si>
    <t>防御</t>
    <rPh sb="0" eb="2">
      <t>ボウギョ</t>
    </rPh>
    <phoneticPr fontId="1"/>
  </si>
  <si>
    <t>特防</t>
    <rPh sb="0" eb="1">
      <t>トク</t>
    </rPh>
    <rPh sb="1" eb="2">
      <t>フセ</t>
    </rPh>
    <phoneticPr fontId="1"/>
  </si>
  <si>
    <t>B指数</t>
    <rPh sb="1" eb="3">
      <t>シスウ</t>
    </rPh>
    <phoneticPr fontId="1"/>
  </si>
  <si>
    <t>D指数</t>
    <rPh sb="1" eb="3">
      <t>シスウ</t>
    </rPh>
    <phoneticPr fontId="1"/>
  </si>
  <si>
    <t>ガブ</t>
    <phoneticPr fontId="1"/>
  </si>
  <si>
    <t>201ガブ</t>
    <phoneticPr fontId="1"/>
  </si>
  <si>
    <t>ガブ＠201</t>
    <phoneticPr fontId="1"/>
  </si>
  <si>
    <t>Bオボン</t>
    <phoneticPr fontId="1"/>
  </si>
  <si>
    <t>Dオボン</t>
    <phoneticPr fontId="1"/>
  </si>
  <si>
    <t>グロス＠D135</t>
    <phoneticPr fontId="1"/>
  </si>
  <si>
    <t>グロス＠H</t>
    <phoneticPr fontId="1"/>
  </si>
  <si>
    <t>ラティオス</t>
    <phoneticPr fontId="1"/>
  </si>
  <si>
    <t>ラティオス＠H</t>
    <phoneticPr fontId="1"/>
  </si>
  <si>
    <t>バンギ＠流星2耐＠砂</t>
    <rPh sb="4" eb="6">
      <t>リュウセイ</t>
    </rPh>
    <rPh sb="7" eb="8">
      <t>タ</t>
    </rPh>
    <rPh sb="9" eb="10">
      <t>スナ</t>
    </rPh>
    <phoneticPr fontId="1"/>
  </si>
  <si>
    <t>ハッサム＠H</t>
    <phoneticPr fontId="1"/>
  </si>
  <si>
    <t>ハッサム＠HD</t>
    <phoneticPr fontId="1"/>
  </si>
  <si>
    <t>スイクン＠B特化</t>
    <rPh sb="6" eb="8">
      <t>トッカ</t>
    </rPh>
    <phoneticPr fontId="1"/>
  </si>
  <si>
    <t>ブルン＠B特化</t>
    <rPh sb="5" eb="7">
      <t>トッカ</t>
    </rPh>
    <phoneticPr fontId="1"/>
  </si>
  <si>
    <t>ブルン＠D特化</t>
    <rPh sb="5" eb="7">
      <t>トッカ</t>
    </rPh>
    <phoneticPr fontId="1"/>
  </si>
  <si>
    <t>ヒヒダルマ</t>
    <phoneticPr fontId="1"/>
  </si>
  <si>
    <t>ポリ2＠B特化＠輝石</t>
    <rPh sb="5" eb="7">
      <t>トッカ</t>
    </rPh>
    <rPh sb="8" eb="10">
      <t>キセキ</t>
    </rPh>
    <phoneticPr fontId="1"/>
  </si>
  <si>
    <t>ポリ2＠D特化＠輝石</t>
    <rPh sb="5" eb="7">
      <t>トッカ</t>
    </rPh>
    <rPh sb="8" eb="10">
      <t>キセキ</t>
    </rPh>
    <phoneticPr fontId="1"/>
  </si>
  <si>
    <t>ラキ＠B特化＠輝石</t>
    <rPh sb="4" eb="6">
      <t>トッカ</t>
    </rPh>
    <rPh sb="7" eb="9">
      <t>キセキ</t>
    </rPh>
    <phoneticPr fontId="1"/>
  </si>
  <si>
    <t>サンダー＠B特化</t>
    <rPh sb="6" eb="8">
      <t>トッカ</t>
    </rPh>
    <phoneticPr fontId="1"/>
  </si>
  <si>
    <t>サンダー</t>
    <phoneticPr fontId="1"/>
  </si>
  <si>
    <t>ロトムFC＠H</t>
    <phoneticPr fontId="1"/>
  </si>
  <si>
    <t>ロトムFC＠HB</t>
    <phoneticPr fontId="1"/>
  </si>
  <si>
    <t>ラキ＠Bのみ特化＠輝石</t>
    <rPh sb="6" eb="8">
      <t>トッカ</t>
    </rPh>
    <rPh sb="9" eb="11">
      <t>キセキ</t>
    </rPh>
    <phoneticPr fontId="1"/>
  </si>
  <si>
    <t>ローブシン＠B</t>
    <phoneticPr fontId="1"/>
  </si>
  <si>
    <t>ローブシン＠D</t>
    <phoneticPr fontId="1"/>
  </si>
  <si>
    <t>カイリュー</t>
    <phoneticPr fontId="1"/>
  </si>
  <si>
    <t>カイリュー＠H</t>
    <phoneticPr fontId="1"/>
  </si>
  <si>
    <t>備考</t>
    <rPh sb="0" eb="2">
      <t>ビコウ</t>
    </rPh>
    <phoneticPr fontId="1"/>
  </si>
  <si>
    <t>壁型</t>
    <rPh sb="0" eb="1">
      <t>カベ</t>
    </rPh>
    <rPh sb="1" eb="2">
      <t>ガタ</t>
    </rPh>
    <phoneticPr fontId="1"/>
  </si>
  <si>
    <t>昔流行った</t>
    <rPh sb="0" eb="1">
      <t>ムカシ</t>
    </rPh>
    <rPh sb="1" eb="3">
      <t>ハヤ</t>
    </rPh>
    <phoneticPr fontId="1"/>
  </si>
  <si>
    <t>Hには振らない</t>
    <rPh sb="3" eb="4">
      <t>フ</t>
    </rPh>
    <phoneticPr fontId="1"/>
  </si>
  <si>
    <t>ウルガモス</t>
    <phoneticPr fontId="1"/>
  </si>
  <si>
    <t>Hは191推奨</t>
    <rPh sb="5" eb="7">
      <t>スイショウ</t>
    </rPh>
    <phoneticPr fontId="1"/>
  </si>
  <si>
    <t>ウルガモス＠H</t>
    <phoneticPr fontId="1"/>
  </si>
  <si>
    <t>ナットレイ＠D特化</t>
    <rPh sb="7" eb="9">
      <t>トッカ</t>
    </rPh>
    <phoneticPr fontId="1"/>
  </si>
  <si>
    <t>ナットレイ＠H</t>
    <phoneticPr fontId="1"/>
  </si>
  <si>
    <t>カイリュー＠マルスケ</t>
    <phoneticPr fontId="1"/>
  </si>
  <si>
    <t>カイリュー＠H＠マルスケ</t>
    <phoneticPr fontId="1"/>
  </si>
  <si>
    <t>キングドラ＠H</t>
    <phoneticPr fontId="1"/>
  </si>
  <si>
    <t>キングドラ</t>
    <phoneticPr fontId="1"/>
  </si>
  <si>
    <t>ドリュウズ</t>
    <phoneticPr fontId="1"/>
  </si>
  <si>
    <t>ドリュウズ＠BD</t>
    <phoneticPr fontId="1"/>
  </si>
  <si>
    <t>サザンドラ</t>
    <phoneticPr fontId="1"/>
  </si>
  <si>
    <t>サザンドラ＠H</t>
    <phoneticPr fontId="1"/>
  </si>
  <si>
    <t>ゲンガー</t>
    <phoneticPr fontId="1"/>
  </si>
  <si>
    <t>ゲンガー＠H</t>
    <phoneticPr fontId="1"/>
  </si>
  <si>
    <t>ヘラクロス</t>
    <phoneticPr fontId="1"/>
  </si>
  <si>
    <t>ヘラクロス＠H</t>
    <phoneticPr fontId="1"/>
  </si>
  <si>
    <t>ギャラドス</t>
    <phoneticPr fontId="1"/>
  </si>
  <si>
    <t>ギャラドス＠H</t>
    <phoneticPr fontId="1"/>
  </si>
  <si>
    <t>ギャラドス＠H＠威嚇</t>
    <rPh sb="8" eb="10">
      <t>イカク</t>
    </rPh>
    <phoneticPr fontId="1"/>
  </si>
  <si>
    <t>ギャラドス＠威嚇</t>
    <rPh sb="6" eb="8">
      <t>イカク</t>
    </rPh>
    <phoneticPr fontId="1"/>
  </si>
  <si>
    <t>バシャーモ</t>
    <phoneticPr fontId="1"/>
  </si>
  <si>
    <t>クレセリア＠B特化</t>
    <rPh sb="7" eb="9">
      <t>トッカ</t>
    </rPh>
    <phoneticPr fontId="1"/>
  </si>
  <si>
    <t>クレセリア＠D特化</t>
    <rPh sb="7" eb="9">
      <t>トッカ</t>
    </rPh>
    <phoneticPr fontId="1"/>
  </si>
  <si>
    <t>グライオン＠B特化</t>
    <rPh sb="7" eb="9">
      <t>トッカ</t>
    </rPh>
    <phoneticPr fontId="1"/>
  </si>
  <si>
    <t>グライオン＠H</t>
    <phoneticPr fontId="1"/>
  </si>
  <si>
    <t>エアームド＠B特化</t>
    <rPh sb="7" eb="9">
      <t>トッカ</t>
    </rPh>
    <phoneticPr fontId="1"/>
  </si>
  <si>
    <t>ニョロトノ</t>
    <phoneticPr fontId="1"/>
  </si>
  <si>
    <t>ニョロトノ＠H</t>
    <phoneticPr fontId="1"/>
  </si>
  <si>
    <t>ヒードラン</t>
    <phoneticPr fontId="1"/>
  </si>
  <si>
    <t>ニョロトノ＠HBD特化</t>
    <rPh sb="9" eb="11">
      <t>トッカ</t>
    </rPh>
    <phoneticPr fontId="1"/>
  </si>
  <si>
    <t>ヒードラン＠H</t>
    <phoneticPr fontId="1"/>
  </si>
  <si>
    <t>ボルトロス</t>
    <phoneticPr fontId="1"/>
  </si>
  <si>
    <t>ボルトロス＠H</t>
    <phoneticPr fontId="1"/>
  </si>
  <si>
    <t>ヤドラン＠B特化</t>
    <rPh sb="6" eb="8">
      <t>トッカ</t>
    </rPh>
    <phoneticPr fontId="1"/>
  </si>
  <si>
    <t>パルシェン</t>
    <phoneticPr fontId="1"/>
  </si>
  <si>
    <t>パルシェン＠H</t>
    <phoneticPr fontId="1"/>
  </si>
  <si>
    <t>カバルドン＠D特化</t>
    <rPh sb="7" eb="9">
      <t>トッカ</t>
    </rPh>
    <phoneticPr fontId="1"/>
  </si>
  <si>
    <t>カバルドン＠B特化</t>
    <rPh sb="7" eb="9">
      <t>トッカ</t>
    </rPh>
    <phoneticPr fontId="1"/>
  </si>
  <si>
    <t>シャンデラ</t>
    <phoneticPr fontId="1"/>
  </si>
  <si>
    <t>シャンデラ＠H</t>
    <phoneticPr fontId="1"/>
  </si>
  <si>
    <t>キノガッサ＠H</t>
    <phoneticPr fontId="1"/>
  </si>
  <si>
    <t>キノガッサ</t>
    <phoneticPr fontId="1"/>
  </si>
  <si>
    <t>ランクルス＠H</t>
    <phoneticPr fontId="1"/>
  </si>
  <si>
    <t>ランクルス＠HBD特化</t>
    <rPh sb="9" eb="11">
      <t>トッカ</t>
    </rPh>
    <phoneticPr fontId="1"/>
  </si>
  <si>
    <t>ラティアス</t>
    <phoneticPr fontId="1"/>
  </si>
  <si>
    <t>ラティアス＠H</t>
    <phoneticPr fontId="1"/>
  </si>
  <si>
    <t>ボーマンダ</t>
    <phoneticPr fontId="1"/>
  </si>
  <si>
    <t>ボーマンダ＠威嚇</t>
    <rPh sb="6" eb="8">
      <t>イカク</t>
    </rPh>
    <phoneticPr fontId="1"/>
  </si>
  <si>
    <t>桂馬ンダ</t>
    <rPh sb="0" eb="2">
      <t>ケイマ</t>
    </rPh>
    <phoneticPr fontId="1"/>
  </si>
  <si>
    <t>桂馬ンダ＠威嚇</t>
    <rPh sb="0" eb="2">
      <t>ケイマ</t>
    </rPh>
    <rPh sb="5" eb="7">
      <t>イカク</t>
    </rPh>
    <phoneticPr fontId="1"/>
  </si>
  <si>
    <t>オノノクス</t>
    <phoneticPr fontId="1"/>
  </si>
  <si>
    <t>オノノクス＠H</t>
    <phoneticPr fontId="1"/>
  </si>
  <si>
    <t>トゲキッス</t>
    <phoneticPr fontId="1"/>
  </si>
  <si>
    <t>トゲキッス＠H</t>
    <phoneticPr fontId="1"/>
  </si>
  <si>
    <t>ラグラージ</t>
    <phoneticPr fontId="1"/>
  </si>
  <si>
    <t>ローブシン＠HBD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</si>
</sst>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E2" sqref="E2"/>
    </sheetView>
  </sheetViews>
  <sheetFormatPr defaultRowHeight="13.2"/>
  <cols>
    <col min="2" max="2" width="36.88671875" style="1" customWidth="1"/>
    <col min="3" max="3" width="11.6640625" style="2" customWidth="1"/>
    <col min="6" max="6" width="9" customWidth="1"/>
    <col min="7" max="8" width="10.6640625" customWidth="1"/>
  </cols>
  <sheetData>
    <row r="1" spans="1:8">
      <c r="A1" t="s">
        <v>87</v>
      </c>
      <c r="B1" s="1" t="s">
        <v>88</v>
      </c>
      <c r="C1" s="2" t="s">
        <v>89</v>
      </c>
      <c r="D1" s="2" t="s">
        <v>237</v>
      </c>
      <c r="E1" s="7" t="s">
        <v>238</v>
      </c>
      <c r="F1" t="s">
        <v>90</v>
      </c>
      <c r="G1" t="s">
        <v>91</v>
      </c>
      <c r="H1" t="s">
        <v>92</v>
      </c>
    </row>
    <row r="2" spans="1:8" ht="14.4">
      <c r="A2" s="3" t="s">
        <v>84</v>
      </c>
      <c r="B2" s="4" t="s">
        <v>85</v>
      </c>
      <c r="C2" s="5">
        <f t="shared" ref="C2:C11" si="0">SUM(F2*(G2+H2))</f>
        <v>63300</v>
      </c>
      <c r="D2">
        <f>Sheet3!E2</f>
        <v>33201</v>
      </c>
      <c r="E2">
        <f>ROUNDDOWN(SUM(C2*0.377),0)</f>
        <v>23864</v>
      </c>
      <c r="F2" s="3">
        <v>1.5</v>
      </c>
      <c r="G2" s="3">
        <v>29540</v>
      </c>
      <c r="H2" s="3">
        <v>12660</v>
      </c>
    </row>
    <row r="3" spans="1:8" ht="14.4">
      <c r="A3" s="3" t="s">
        <v>56</v>
      </c>
      <c r="B3" s="4" t="s">
        <v>74</v>
      </c>
      <c r="C3" s="5">
        <f t="shared" si="0"/>
        <v>59570</v>
      </c>
      <c r="D3">
        <f t="shared" ref="D3:D66" si="1">ROUNDDOWN(SUM(C3*0.445),0)</f>
        <v>26508</v>
      </c>
      <c r="E3">
        <f t="shared" ref="E3:E66" si="2">ROUNDDOWN(SUM(C3*0.377),0)</f>
        <v>22457</v>
      </c>
      <c r="F3" s="3">
        <v>2</v>
      </c>
      <c r="G3" s="3">
        <v>29785</v>
      </c>
      <c r="H3" s="3"/>
    </row>
    <row r="4" spans="1:8" ht="14.4">
      <c r="A4" s="3" t="s">
        <v>9</v>
      </c>
      <c r="B4" s="4" t="s">
        <v>23</v>
      </c>
      <c r="C4" s="5">
        <f t="shared" si="0"/>
        <v>58860</v>
      </c>
      <c r="D4">
        <f t="shared" si="1"/>
        <v>26192</v>
      </c>
      <c r="E4">
        <f t="shared" si="2"/>
        <v>22190</v>
      </c>
      <c r="F4" s="3">
        <v>1.5</v>
      </c>
      <c r="G4" s="3">
        <v>39240</v>
      </c>
      <c r="H4" s="3"/>
    </row>
    <row r="5" spans="1:8" ht="14.4">
      <c r="A5" s="3" t="s">
        <v>17</v>
      </c>
      <c r="B5" s="4" t="s">
        <v>18</v>
      </c>
      <c r="C5" s="5">
        <f t="shared" si="0"/>
        <v>58500</v>
      </c>
      <c r="D5">
        <f t="shared" si="1"/>
        <v>26032</v>
      </c>
      <c r="E5">
        <f t="shared" si="2"/>
        <v>22054</v>
      </c>
      <c r="F5" s="3">
        <v>1.3</v>
      </c>
      <c r="G5" s="3">
        <v>27000</v>
      </c>
      <c r="H5" s="3">
        <v>18000</v>
      </c>
    </row>
    <row r="6" spans="1:8" ht="14.4">
      <c r="A6" s="3" t="s">
        <v>15</v>
      </c>
      <c r="B6" s="4" t="s">
        <v>0</v>
      </c>
      <c r="C6" s="5">
        <f t="shared" si="0"/>
        <v>54438</v>
      </c>
      <c r="D6">
        <f t="shared" si="1"/>
        <v>24224</v>
      </c>
      <c r="E6">
        <f t="shared" si="2"/>
        <v>20523</v>
      </c>
      <c r="F6" s="3">
        <v>1.5</v>
      </c>
      <c r="G6" s="3">
        <v>23632</v>
      </c>
      <c r="H6" s="3">
        <v>12660</v>
      </c>
    </row>
    <row r="7" spans="1:8" ht="14.4">
      <c r="A7" s="3" t="s">
        <v>10</v>
      </c>
      <c r="B7" s="4" t="s">
        <v>77</v>
      </c>
      <c r="C7" s="5">
        <f t="shared" si="0"/>
        <v>54000</v>
      </c>
      <c r="D7">
        <f t="shared" si="1"/>
        <v>24030</v>
      </c>
      <c r="E7">
        <f t="shared" si="2"/>
        <v>20358</v>
      </c>
      <c r="F7" s="3">
        <v>1.5</v>
      </c>
      <c r="G7" s="3">
        <v>36000</v>
      </c>
      <c r="H7" s="3"/>
    </row>
    <row r="8" spans="1:8" ht="14.4">
      <c r="A8" s="3" t="s">
        <v>80</v>
      </c>
      <c r="B8" s="4" t="s">
        <v>79</v>
      </c>
      <c r="C8" s="5">
        <f t="shared" si="0"/>
        <v>52416</v>
      </c>
      <c r="D8">
        <f t="shared" si="1"/>
        <v>23325</v>
      </c>
      <c r="E8">
        <f t="shared" si="2"/>
        <v>19760</v>
      </c>
      <c r="F8" s="3">
        <v>1.2</v>
      </c>
      <c r="G8" s="3">
        <v>30240</v>
      </c>
      <c r="H8" s="3">
        <v>13440</v>
      </c>
    </row>
    <row r="9" spans="1:8" ht="14.4">
      <c r="A9" s="3" t="s">
        <v>14</v>
      </c>
      <c r="B9" s="4" t="s">
        <v>52</v>
      </c>
      <c r="C9" s="5">
        <f t="shared" si="0"/>
        <v>52380</v>
      </c>
      <c r="D9">
        <f t="shared" si="1"/>
        <v>23309</v>
      </c>
      <c r="E9">
        <f t="shared" si="2"/>
        <v>19747</v>
      </c>
      <c r="F9" s="3">
        <v>1.5</v>
      </c>
      <c r="G9" s="3">
        <v>34920</v>
      </c>
      <c r="H9" s="3"/>
    </row>
    <row r="10" spans="1:8" ht="14.4">
      <c r="A10" s="3" t="s">
        <v>8</v>
      </c>
      <c r="B10" s="4" t="s">
        <v>50</v>
      </c>
      <c r="C10" s="5">
        <f t="shared" si="0"/>
        <v>52380</v>
      </c>
      <c r="D10">
        <f t="shared" si="1"/>
        <v>23309</v>
      </c>
      <c r="E10">
        <f t="shared" si="2"/>
        <v>19747</v>
      </c>
      <c r="F10" s="3">
        <v>1.5</v>
      </c>
      <c r="G10" s="3">
        <v>34920</v>
      </c>
      <c r="H10" s="3"/>
    </row>
    <row r="11" spans="1:8" ht="14.4">
      <c r="A11" s="3" t="s">
        <v>43</v>
      </c>
      <c r="B11" s="4" t="s">
        <v>46</v>
      </c>
      <c r="C11" s="5">
        <f t="shared" si="0"/>
        <v>51766</v>
      </c>
      <c r="D11">
        <f t="shared" si="1"/>
        <v>23035</v>
      </c>
      <c r="E11">
        <f t="shared" si="2"/>
        <v>19515</v>
      </c>
      <c r="F11" s="3">
        <v>1.3</v>
      </c>
      <c r="G11" s="3">
        <v>32580</v>
      </c>
      <c r="H11" s="3">
        <v>7240</v>
      </c>
    </row>
    <row r="12" spans="1:8" ht="14.4">
      <c r="A12" s="3" t="s">
        <v>16</v>
      </c>
      <c r="B12" s="4" t="s">
        <v>7</v>
      </c>
      <c r="C12" s="5">
        <f>SUM(G12:H12)</f>
        <v>51660</v>
      </c>
      <c r="D12">
        <f t="shared" si="1"/>
        <v>22988</v>
      </c>
      <c r="E12">
        <f t="shared" si="2"/>
        <v>19475</v>
      </c>
      <c r="F12" s="3">
        <v>1.2</v>
      </c>
      <c r="G12" s="3">
        <v>36900</v>
      </c>
      <c r="H12" s="3">
        <v>14760</v>
      </c>
    </row>
    <row r="13" spans="1:8" ht="14.4">
      <c r="A13" s="3" t="s">
        <v>53</v>
      </c>
      <c r="B13" s="4" t="s">
        <v>57</v>
      </c>
      <c r="C13" s="5">
        <f>SUM(F13*(G13+H13))</f>
        <v>51070.5</v>
      </c>
      <c r="D13">
        <f t="shared" si="1"/>
        <v>22726</v>
      </c>
      <c r="E13">
        <f t="shared" si="2"/>
        <v>19253</v>
      </c>
      <c r="F13" s="3">
        <v>1.95</v>
      </c>
      <c r="G13" s="3">
        <v>26190</v>
      </c>
      <c r="H13" s="3"/>
    </row>
    <row r="14" spans="1:8" ht="14.4">
      <c r="A14" s="3" t="s">
        <v>24</v>
      </c>
      <c r="B14" s="4" t="s">
        <v>25</v>
      </c>
      <c r="C14" s="5">
        <v>49374</v>
      </c>
      <c r="D14">
        <f t="shared" si="1"/>
        <v>21971</v>
      </c>
      <c r="E14">
        <f t="shared" si="2"/>
        <v>18613</v>
      </c>
      <c r="F14" s="3"/>
      <c r="G14" s="3"/>
      <c r="H14" s="3"/>
    </row>
    <row r="15" spans="1:8" ht="14.4">
      <c r="A15" s="3" t="s">
        <v>9</v>
      </c>
      <c r="B15" s="4" t="s">
        <v>2</v>
      </c>
      <c r="C15" s="5">
        <v>49140</v>
      </c>
      <c r="D15">
        <f t="shared" si="1"/>
        <v>21867</v>
      </c>
      <c r="E15">
        <f t="shared" si="2"/>
        <v>18525</v>
      </c>
      <c r="F15" s="3">
        <v>1.5</v>
      </c>
      <c r="G15" s="3">
        <v>32760</v>
      </c>
      <c r="H15" s="3"/>
    </row>
    <row r="16" spans="1:8" ht="14.4">
      <c r="A16" s="3" t="s">
        <v>31</v>
      </c>
      <c r="B16" s="4" t="s">
        <v>73</v>
      </c>
      <c r="C16" s="5">
        <f>SUM(F16*(G16+H16))</f>
        <v>48609.599999999999</v>
      </c>
      <c r="D16">
        <f t="shared" si="1"/>
        <v>21631</v>
      </c>
      <c r="E16">
        <f t="shared" si="2"/>
        <v>18325</v>
      </c>
      <c r="F16" s="3">
        <v>1.3</v>
      </c>
      <c r="G16" s="3">
        <v>13680</v>
      </c>
      <c r="H16" s="3">
        <v>23712</v>
      </c>
    </row>
    <row r="17" spans="1:8" ht="14.4">
      <c r="A17" s="3" t="s">
        <v>8</v>
      </c>
      <c r="B17" s="4" t="s">
        <v>81</v>
      </c>
      <c r="C17" s="5">
        <v>47970</v>
      </c>
      <c r="D17">
        <f t="shared" si="1"/>
        <v>21346</v>
      </c>
      <c r="E17">
        <f t="shared" si="2"/>
        <v>18084</v>
      </c>
      <c r="F17" s="3"/>
      <c r="G17" s="3"/>
      <c r="H17" s="3"/>
    </row>
    <row r="18" spans="1:8" ht="14.4">
      <c r="A18" s="3" t="s">
        <v>8</v>
      </c>
      <c r="B18" s="4" t="s">
        <v>61</v>
      </c>
      <c r="C18" s="5">
        <f>SUM(F18*(G18+H18))</f>
        <v>47911.5</v>
      </c>
      <c r="D18">
        <f t="shared" si="1"/>
        <v>21320</v>
      </c>
      <c r="E18">
        <f t="shared" si="2"/>
        <v>18062</v>
      </c>
      <c r="F18" s="3">
        <v>1.3</v>
      </c>
      <c r="G18" s="3">
        <v>36855</v>
      </c>
      <c r="H18" s="3"/>
    </row>
    <row r="19" spans="1:8" ht="14.4">
      <c r="A19" s="3" t="s">
        <v>10</v>
      </c>
      <c r="B19" s="4" t="s">
        <v>6</v>
      </c>
      <c r="C19" s="5">
        <v>46125</v>
      </c>
      <c r="D19">
        <f t="shared" si="1"/>
        <v>20525</v>
      </c>
      <c r="E19">
        <f t="shared" si="2"/>
        <v>17389</v>
      </c>
      <c r="F19" s="3">
        <v>1.5</v>
      </c>
      <c r="G19" s="3">
        <v>30750</v>
      </c>
      <c r="H19" s="3"/>
    </row>
    <row r="20" spans="1:8" ht="14.4">
      <c r="A20" s="3" t="s">
        <v>26</v>
      </c>
      <c r="B20" s="4" t="s">
        <v>29</v>
      </c>
      <c r="C20" s="5">
        <f t="shared" ref="C20:C25" si="3">SUM(F20*(G20+H20))</f>
        <v>46125</v>
      </c>
      <c r="D20">
        <f t="shared" si="1"/>
        <v>20525</v>
      </c>
      <c r="E20">
        <f t="shared" si="2"/>
        <v>17389</v>
      </c>
      <c r="F20" s="3">
        <v>1.5</v>
      </c>
      <c r="G20" s="3">
        <v>30750</v>
      </c>
      <c r="H20" s="3"/>
    </row>
    <row r="21" spans="1:8" ht="14.4">
      <c r="A21" s="3" t="s">
        <v>30</v>
      </c>
      <c r="B21" s="4" t="s">
        <v>36</v>
      </c>
      <c r="C21" s="5">
        <f t="shared" si="3"/>
        <v>45900</v>
      </c>
      <c r="D21">
        <f t="shared" si="1"/>
        <v>20425</v>
      </c>
      <c r="E21">
        <f t="shared" si="2"/>
        <v>17304</v>
      </c>
      <c r="F21" s="3">
        <v>1.5</v>
      </c>
      <c r="G21" s="3">
        <v>30600</v>
      </c>
      <c r="H21" s="3"/>
    </row>
    <row r="22" spans="1:8" ht="14.4">
      <c r="A22" s="3" t="s">
        <v>45</v>
      </c>
      <c r="B22" s="4" t="s">
        <v>47</v>
      </c>
      <c r="C22" s="5">
        <f t="shared" si="3"/>
        <v>44707</v>
      </c>
      <c r="D22">
        <f t="shared" si="1"/>
        <v>19894</v>
      </c>
      <c r="E22">
        <f t="shared" si="2"/>
        <v>16854</v>
      </c>
      <c r="F22" s="3">
        <v>1.3</v>
      </c>
      <c r="G22" s="3">
        <v>27150</v>
      </c>
      <c r="H22" s="3">
        <v>7240</v>
      </c>
    </row>
    <row r="23" spans="1:8" ht="14.4">
      <c r="A23" s="3" t="s">
        <v>31</v>
      </c>
      <c r="B23" s="4" t="s">
        <v>83</v>
      </c>
      <c r="C23" s="5">
        <f t="shared" si="3"/>
        <v>44310</v>
      </c>
      <c r="D23">
        <f t="shared" si="1"/>
        <v>19717</v>
      </c>
      <c r="E23">
        <f t="shared" si="2"/>
        <v>16704</v>
      </c>
      <c r="F23" s="3">
        <v>1.5</v>
      </c>
      <c r="G23" s="3">
        <v>29540</v>
      </c>
      <c r="H23" s="3"/>
    </row>
    <row r="24" spans="1:8" ht="14.4">
      <c r="A24" s="3" t="s">
        <v>24</v>
      </c>
      <c r="B24" s="4" t="s">
        <v>63</v>
      </c>
      <c r="C24" s="5">
        <f t="shared" si="3"/>
        <v>44226</v>
      </c>
      <c r="D24">
        <f t="shared" si="1"/>
        <v>19680</v>
      </c>
      <c r="E24">
        <f t="shared" si="2"/>
        <v>16673</v>
      </c>
      <c r="F24" s="3">
        <v>1.3</v>
      </c>
      <c r="G24" s="3">
        <v>34020</v>
      </c>
      <c r="H24" s="3"/>
    </row>
    <row r="25" spans="1:8" ht="14.4">
      <c r="A25" s="3" t="s">
        <v>76</v>
      </c>
      <c r="B25" s="4" t="s">
        <v>78</v>
      </c>
      <c r="C25" s="5">
        <f t="shared" si="3"/>
        <v>43200</v>
      </c>
      <c r="D25">
        <f t="shared" si="1"/>
        <v>19224</v>
      </c>
      <c r="E25">
        <f t="shared" si="2"/>
        <v>16286</v>
      </c>
      <c r="F25" s="3">
        <v>1.5</v>
      </c>
      <c r="G25" s="3">
        <v>28800</v>
      </c>
      <c r="H25" s="3"/>
    </row>
    <row r="26" spans="1:8" ht="14.4">
      <c r="A26" s="3" t="s">
        <v>16</v>
      </c>
      <c r="B26" s="4" t="s">
        <v>5</v>
      </c>
      <c r="C26" s="5">
        <v>43050</v>
      </c>
      <c r="D26">
        <f t="shared" si="1"/>
        <v>19157</v>
      </c>
      <c r="E26">
        <f t="shared" si="2"/>
        <v>16229</v>
      </c>
      <c r="F26" s="3">
        <v>1</v>
      </c>
      <c r="G26" s="3">
        <v>30750</v>
      </c>
      <c r="H26" s="3">
        <v>14760</v>
      </c>
    </row>
    <row r="27" spans="1:8" ht="14.4">
      <c r="A27" s="3" t="s">
        <v>8</v>
      </c>
      <c r="B27" s="4" t="s">
        <v>42</v>
      </c>
      <c r="C27" s="5">
        <f t="shared" ref="C27:C34" si="4">SUM(F27*(G27+H27))</f>
        <v>42354</v>
      </c>
      <c r="D27">
        <f t="shared" si="1"/>
        <v>18847</v>
      </c>
      <c r="E27">
        <f t="shared" si="2"/>
        <v>15967</v>
      </c>
      <c r="F27" s="3">
        <v>1.3</v>
      </c>
      <c r="G27" s="3">
        <v>32580</v>
      </c>
      <c r="H27" s="3"/>
    </row>
    <row r="28" spans="1:8" ht="14.4">
      <c r="A28" s="3" t="s">
        <v>70</v>
      </c>
      <c r="B28" s="4" t="s">
        <v>71</v>
      </c>
      <c r="C28" s="5">
        <f t="shared" si="4"/>
        <v>41332.5</v>
      </c>
      <c r="D28">
        <f t="shared" si="1"/>
        <v>18392</v>
      </c>
      <c r="E28">
        <f t="shared" si="2"/>
        <v>15582</v>
      </c>
      <c r="F28" s="3">
        <v>1.5</v>
      </c>
      <c r="G28" s="3">
        <v>27555</v>
      </c>
      <c r="H28" s="3"/>
    </row>
    <row r="29" spans="1:8" ht="14.4">
      <c r="A29" s="3" t="s">
        <v>26</v>
      </c>
      <c r="B29" s="4" t="s">
        <v>38</v>
      </c>
      <c r="C29" s="5">
        <f t="shared" si="4"/>
        <v>40950</v>
      </c>
      <c r="D29">
        <f t="shared" si="1"/>
        <v>18222</v>
      </c>
      <c r="E29">
        <f t="shared" si="2"/>
        <v>15438</v>
      </c>
      <c r="F29" s="3">
        <v>1.5</v>
      </c>
      <c r="G29" s="3">
        <v>27300</v>
      </c>
      <c r="H29" s="3"/>
    </row>
    <row r="30" spans="1:8" ht="14.4">
      <c r="A30" s="3" t="s">
        <v>14</v>
      </c>
      <c r="B30" s="4" t="s">
        <v>21</v>
      </c>
      <c r="C30" s="5">
        <f t="shared" si="4"/>
        <v>40500</v>
      </c>
      <c r="D30">
        <f t="shared" si="1"/>
        <v>18022</v>
      </c>
      <c r="E30">
        <f t="shared" si="2"/>
        <v>15268</v>
      </c>
      <c r="F30" s="3">
        <v>1.5</v>
      </c>
      <c r="G30" s="3">
        <v>27000</v>
      </c>
      <c r="H30" s="3"/>
    </row>
    <row r="31" spans="1:8" ht="14.4">
      <c r="A31" s="3" t="s">
        <v>30</v>
      </c>
      <c r="B31" s="4" t="s">
        <v>75</v>
      </c>
      <c r="C31" s="5">
        <f t="shared" si="4"/>
        <v>40250</v>
      </c>
      <c r="D31">
        <f t="shared" si="1"/>
        <v>17911</v>
      </c>
      <c r="E31">
        <f t="shared" si="2"/>
        <v>15174</v>
      </c>
      <c r="F31" s="3">
        <v>2</v>
      </c>
      <c r="G31" s="3">
        <v>20125</v>
      </c>
      <c r="H31" s="3"/>
    </row>
    <row r="32" spans="1:8" ht="14.4">
      <c r="A32" s="3" t="s">
        <v>26</v>
      </c>
      <c r="B32" s="4" t="s">
        <v>28</v>
      </c>
      <c r="C32" s="5">
        <f t="shared" si="4"/>
        <v>39975</v>
      </c>
      <c r="D32">
        <f t="shared" si="1"/>
        <v>17788</v>
      </c>
      <c r="E32">
        <f t="shared" si="2"/>
        <v>15070</v>
      </c>
      <c r="F32" s="3">
        <v>1.3</v>
      </c>
      <c r="G32" s="3">
        <v>30750</v>
      </c>
      <c r="H32" s="3"/>
    </row>
    <row r="33" spans="1:8" ht="14.4">
      <c r="A33" s="3" t="s">
        <v>43</v>
      </c>
      <c r="B33" s="4" t="s">
        <v>44</v>
      </c>
      <c r="C33" s="5">
        <f t="shared" si="4"/>
        <v>39820</v>
      </c>
      <c r="D33">
        <f t="shared" si="1"/>
        <v>17719</v>
      </c>
      <c r="E33">
        <f t="shared" si="2"/>
        <v>15012</v>
      </c>
      <c r="F33" s="3">
        <v>1</v>
      </c>
      <c r="G33" s="3">
        <v>32580</v>
      </c>
      <c r="H33" s="3">
        <v>7240</v>
      </c>
    </row>
    <row r="34" spans="1:8" ht="14.4">
      <c r="A34" s="3" t="s">
        <v>53</v>
      </c>
      <c r="B34" s="4" t="s">
        <v>55</v>
      </c>
      <c r="C34" s="5">
        <f t="shared" si="4"/>
        <v>39285</v>
      </c>
      <c r="D34">
        <f t="shared" si="1"/>
        <v>17481</v>
      </c>
      <c r="E34">
        <f t="shared" si="2"/>
        <v>14810</v>
      </c>
      <c r="F34" s="3">
        <v>1.5</v>
      </c>
      <c r="G34" s="3">
        <v>26190</v>
      </c>
      <c r="H34" s="3"/>
    </row>
    <row r="35" spans="1:8" ht="14.4">
      <c r="A35" s="3" t="s">
        <v>9</v>
      </c>
      <c r="B35" s="4" t="s">
        <v>22</v>
      </c>
      <c r="C35" s="5">
        <v>39240</v>
      </c>
      <c r="D35">
        <f t="shared" si="1"/>
        <v>17461</v>
      </c>
      <c r="E35">
        <f t="shared" si="2"/>
        <v>14793</v>
      </c>
      <c r="F35" s="3"/>
      <c r="G35" s="3"/>
      <c r="H35" s="3"/>
    </row>
    <row r="36" spans="1:8" ht="14.4">
      <c r="A36" s="3" t="s">
        <v>39</v>
      </c>
      <c r="B36" s="4" t="s">
        <v>40</v>
      </c>
      <c r="C36" s="5">
        <f>SUM(F36*(G36+H36))</f>
        <v>38220</v>
      </c>
      <c r="D36">
        <f t="shared" si="1"/>
        <v>17007</v>
      </c>
      <c r="E36">
        <f t="shared" si="2"/>
        <v>14408</v>
      </c>
      <c r="F36" s="3">
        <v>1</v>
      </c>
      <c r="G36" s="3">
        <v>27300</v>
      </c>
      <c r="H36" s="3">
        <v>10920</v>
      </c>
    </row>
    <row r="37" spans="1:8" ht="14.4">
      <c r="A37" s="3" t="s">
        <v>15</v>
      </c>
      <c r="B37" s="4" t="s">
        <v>72</v>
      </c>
      <c r="C37" s="5">
        <f>SUM(F37*(G37+H37))</f>
        <v>37440</v>
      </c>
      <c r="D37">
        <f t="shared" si="1"/>
        <v>16660</v>
      </c>
      <c r="E37">
        <f t="shared" si="2"/>
        <v>14114</v>
      </c>
      <c r="F37" s="3">
        <v>1</v>
      </c>
      <c r="G37" s="3">
        <v>28080</v>
      </c>
      <c r="H37" s="3">
        <v>9360</v>
      </c>
    </row>
    <row r="38" spans="1:8" ht="14.4">
      <c r="A38" s="3" t="s">
        <v>8</v>
      </c>
      <c r="B38" s="4" t="s">
        <v>60</v>
      </c>
      <c r="C38" s="5">
        <v>36855</v>
      </c>
      <c r="D38">
        <f t="shared" si="1"/>
        <v>16400</v>
      </c>
      <c r="E38">
        <f t="shared" si="2"/>
        <v>13894</v>
      </c>
      <c r="F38" s="3"/>
      <c r="G38" s="3"/>
      <c r="H38" s="3"/>
    </row>
    <row r="39" spans="1:8" ht="14.4">
      <c r="A39" s="3" t="s">
        <v>8</v>
      </c>
      <c r="B39" s="4" t="s">
        <v>82</v>
      </c>
      <c r="C39" s="5">
        <f>SUM(F39*(G39+H39))</f>
        <v>36504</v>
      </c>
      <c r="D39">
        <f t="shared" si="1"/>
        <v>16244</v>
      </c>
      <c r="E39">
        <f t="shared" si="2"/>
        <v>13762</v>
      </c>
      <c r="F39" s="3">
        <v>1.3</v>
      </c>
      <c r="G39" s="3">
        <v>28080</v>
      </c>
      <c r="H39" s="3"/>
    </row>
    <row r="40" spans="1:8" ht="14.4">
      <c r="A40" s="3" t="s">
        <v>15</v>
      </c>
      <c r="B40" s="4" t="s">
        <v>13</v>
      </c>
      <c r="C40" s="5">
        <f>SUM(G40+H40)</f>
        <v>36292</v>
      </c>
      <c r="D40">
        <f t="shared" si="1"/>
        <v>16149</v>
      </c>
      <c r="E40">
        <f t="shared" si="2"/>
        <v>13682</v>
      </c>
      <c r="F40" s="3">
        <v>1.5</v>
      </c>
      <c r="G40" s="3">
        <v>23632</v>
      </c>
      <c r="H40" s="3">
        <v>12660</v>
      </c>
    </row>
    <row r="41" spans="1:8" ht="14.4">
      <c r="A41" s="3" t="s">
        <v>9</v>
      </c>
      <c r="B41" s="4" t="s">
        <v>3</v>
      </c>
      <c r="C41" s="5">
        <v>36000</v>
      </c>
      <c r="D41">
        <f t="shared" si="1"/>
        <v>16020</v>
      </c>
      <c r="E41">
        <f t="shared" si="2"/>
        <v>13572</v>
      </c>
      <c r="F41" s="3"/>
      <c r="G41" s="3"/>
      <c r="H41" s="3"/>
    </row>
    <row r="42" spans="1:8" ht="14.4">
      <c r="A42" s="3" t="s">
        <v>14</v>
      </c>
      <c r="B42" s="4" t="s">
        <v>12</v>
      </c>
      <c r="C42" s="5">
        <f>SUM(F42*(G42+H42))</f>
        <v>35100</v>
      </c>
      <c r="D42">
        <f t="shared" si="1"/>
        <v>15619</v>
      </c>
      <c r="E42">
        <f t="shared" si="2"/>
        <v>13232</v>
      </c>
      <c r="F42" s="3">
        <v>1.3</v>
      </c>
      <c r="G42" s="3">
        <v>27000</v>
      </c>
      <c r="H42" s="3"/>
    </row>
    <row r="43" spans="1:8" ht="14.4">
      <c r="A43" s="3" t="s">
        <v>14</v>
      </c>
      <c r="B43" s="4" t="s">
        <v>51</v>
      </c>
      <c r="C43" s="5">
        <v>34920</v>
      </c>
      <c r="D43">
        <f t="shared" si="1"/>
        <v>15539</v>
      </c>
      <c r="E43">
        <f t="shared" si="2"/>
        <v>13164</v>
      </c>
      <c r="F43" s="3"/>
      <c r="G43" s="3"/>
      <c r="H43" s="3"/>
    </row>
    <row r="44" spans="1:8" ht="14.4">
      <c r="A44" s="3" t="s">
        <v>8</v>
      </c>
      <c r="B44" s="4" t="s">
        <v>49</v>
      </c>
      <c r="C44" s="5">
        <v>34920</v>
      </c>
      <c r="D44">
        <f t="shared" si="1"/>
        <v>15539</v>
      </c>
      <c r="E44">
        <f t="shared" si="2"/>
        <v>13164</v>
      </c>
      <c r="F44" s="3"/>
      <c r="G44" s="3"/>
      <c r="H44" s="3"/>
    </row>
    <row r="45" spans="1:8" ht="14.4">
      <c r="A45" s="3" t="s">
        <v>64</v>
      </c>
      <c r="B45" s="4" t="s">
        <v>67</v>
      </c>
      <c r="C45" s="5">
        <f>SUM(F45*(G45+H45))</f>
        <v>34398</v>
      </c>
      <c r="D45">
        <f t="shared" si="1"/>
        <v>15307</v>
      </c>
      <c r="E45">
        <f t="shared" si="2"/>
        <v>12968</v>
      </c>
      <c r="F45" s="3">
        <v>2.6</v>
      </c>
      <c r="G45" s="3">
        <v>13230</v>
      </c>
      <c r="H45" s="3"/>
    </row>
    <row r="46" spans="1:8" ht="14.4">
      <c r="A46" s="3" t="s">
        <v>45</v>
      </c>
      <c r="B46" s="4" t="s">
        <v>48</v>
      </c>
      <c r="C46" s="5">
        <f>SUM(F46*(G46+H46))</f>
        <v>34390</v>
      </c>
      <c r="D46">
        <f t="shared" si="1"/>
        <v>15303</v>
      </c>
      <c r="E46">
        <f t="shared" si="2"/>
        <v>12965</v>
      </c>
      <c r="F46" s="3">
        <v>1</v>
      </c>
      <c r="G46" s="3">
        <v>27150</v>
      </c>
      <c r="H46" s="3">
        <v>7240</v>
      </c>
    </row>
    <row r="47" spans="1:8" ht="14.4">
      <c r="A47" s="3" t="s">
        <v>24</v>
      </c>
      <c r="B47" s="4" t="s">
        <v>62</v>
      </c>
      <c r="C47" s="5">
        <v>34020</v>
      </c>
      <c r="D47">
        <f t="shared" si="1"/>
        <v>15138</v>
      </c>
      <c r="E47">
        <f t="shared" si="2"/>
        <v>12825</v>
      </c>
      <c r="F47" s="3"/>
      <c r="G47" s="3"/>
      <c r="H47" s="3"/>
    </row>
    <row r="48" spans="1:8" ht="14.4">
      <c r="A48" s="3" t="s">
        <v>9</v>
      </c>
      <c r="B48" s="4" t="s">
        <v>1</v>
      </c>
      <c r="C48" s="5">
        <v>32760</v>
      </c>
      <c r="D48">
        <f t="shared" si="1"/>
        <v>14578</v>
      </c>
      <c r="E48">
        <f t="shared" si="2"/>
        <v>12350</v>
      </c>
      <c r="F48" s="3"/>
      <c r="G48" s="3"/>
      <c r="H48" s="3"/>
    </row>
    <row r="49" spans="1:8" ht="14.4">
      <c r="A49" s="3" t="s">
        <v>8</v>
      </c>
      <c r="B49" s="4" t="s">
        <v>41</v>
      </c>
      <c r="C49" s="5">
        <v>32580</v>
      </c>
      <c r="D49">
        <f t="shared" si="1"/>
        <v>14498</v>
      </c>
      <c r="E49">
        <f t="shared" si="2"/>
        <v>12282</v>
      </c>
      <c r="F49" s="3"/>
      <c r="G49" s="3"/>
      <c r="H49" s="3"/>
    </row>
    <row r="50" spans="1:8" ht="14.4">
      <c r="A50" s="3" t="s">
        <v>10</v>
      </c>
      <c r="B50" s="4" t="s">
        <v>4</v>
      </c>
      <c r="C50" s="5">
        <v>30750</v>
      </c>
      <c r="D50">
        <f t="shared" si="1"/>
        <v>13683</v>
      </c>
      <c r="E50">
        <f t="shared" si="2"/>
        <v>11592</v>
      </c>
      <c r="F50" s="3"/>
      <c r="G50" s="3"/>
      <c r="H50" s="3"/>
    </row>
    <row r="51" spans="1:8" ht="14.4">
      <c r="A51" s="3" t="s">
        <v>26</v>
      </c>
      <c r="B51" s="4" t="s">
        <v>27</v>
      </c>
      <c r="C51" s="5">
        <v>30750</v>
      </c>
      <c r="D51">
        <f t="shared" si="1"/>
        <v>13683</v>
      </c>
      <c r="E51">
        <f t="shared" si="2"/>
        <v>11592</v>
      </c>
      <c r="F51" s="3"/>
      <c r="G51" s="3"/>
      <c r="H51" s="3"/>
    </row>
    <row r="52" spans="1:8" ht="14.4">
      <c r="A52" s="3" t="s">
        <v>30</v>
      </c>
      <c r="B52" s="4" t="s">
        <v>35</v>
      </c>
      <c r="C52" s="5">
        <v>30600</v>
      </c>
      <c r="D52">
        <f t="shared" si="1"/>
        <v>13617</v>
      </c>
      <c r="E52">
        <f t="shared" si="2"/>
        <v>11536</v>
      </c>
      <c r="F52" s="3"/>
      <c r="G52" s="3"/>
      <c r="H52" s="3"/>
    </row>
    <row r="53" spans="1:8" ht="14.4">
      <c r="A53" s="3" t="s">
        <v>56</v>
      </c>
      <c r="B53" s="4" t="s">
        <v>86</v>
      </c>
      <c r="C53" s="5">
        <v>29785</v>
      </c>
      <c r="D53">
        <f t="shared" si="1"/>
        <v>13254</v>
      </c>
      <c r="E53">
        <f t="shared" si="2"/>
        <v>11228</v>
      </c>
      <c r="F53" s="3"/>
      <c r="G53" s="3"/>
      <c r="H53" s="3"/>
    </row>
    <row r="54" spans="1:8" ht="14.4">
      <c r="A54" s="3" t="s">
        <v>26</v>
      </c>
      <c r="B54" s="4" t="s">
        <v>37</v>
      </c>
      <c r="C54" s="5">
        <v>27300</v>
      </c>
      <c r="D54">
        <f t="shared" si="1"/>
        <v>12148</v>
      </c>
      <c r="E54">
        <f t="shared" si="2"/>
        <v>10292</v>
      </c>
      <c r="F54" s="3"/>
      <c r="G54" s="3"/>
      <c r="H54" s="3"/>
    </row>
    <row r="55" spans="1:8" ht="14.4">
      <c r="A55" s="3" t="s">
        <v>14</v>
      </c>
      <c r="B55" s="4" t="s">
        <v>11</v>
      </c>
      <c r="C55" s="5">
        <v>27000</v>
      </c>
      <c r="D55">
        <f t="shared" si="1"/>
        <v>12015</v>
      </c>
      <c r="E55">
        <f t="shared" si="2"/>
        <v>10179</v>
      </c>
      <c r="F55" s="3"/>
      <c r="G55" s="3"/>
      <c r="H55" s="3"/>
    </row>
    <row r="56" spans="1:8" ht="14.4">
      <c r="A56" s="3" t="s">
        <v>10</v>
      </c>
      <c r="B56" s="4" t="s">
        <v>20</v>
      </c>
      <c r="C56" s="5">
        <f>SUM(F56*(G56+H56))</f>
        <v>27000</v>
      </c>
      <c r="D56">
        <f t="shared" si="1"/>
        <v>12015</v>
      </c>
      <c r="E56">
        <f t="shared" si="2"/>
        <v>10179</v>
      </c>
      <c r="F56" s="3">
        <v>1.5</v>
      </c>
      <c r="G56" s="3">
        <v>18000</v>
      </c>
      <c r="H56" s="3"/>
    </row>
    <row r="57" spans="1:8" ht="14.4">
      <c r="A57" s="3" t="s">
        <v>64</v>
      </c>
      <c r="B57" s="4" t="s">
        <v>66</v>
      </c>
      <c r="C57" s="5">
        <f>SUM(F57*(G57+H57))</f>
        <v>26460</v>
      </c>
      <c r="D57">
        <f t="shared" si="1"/>
        <v>11774</v>
      </c>
      <c r="E57">
        <f t="shared" si="2"/>
        <v>9975</v>
      </c>
      <c r="F57" s="3">
        <v>2</v>
      </c>
      <c r="G57" s="3">
        <v>13230</v>
      </c>
      <c r="H57" s="3"/>
    </row>
    <row r="58" spans="1:8" ht="14.4">
      <c r="A58" s="3" t="s">
        <v>53</v>
      </c>
      <c r="B58" s="4" t="s">
        <v>54</v>
      </c>
      <c r="C58" s="5">
        <v>26190</v>
      </c>
      <c r="D58">
        <f t="shared" si="1"/>
        <v>11654</v>
      </c>
      <c r="E58">
        <f t="shared" si="2"/>
        <v>9873</v>
      </c>
      <c r="F58" s="3"/>
      <c r="G58" s="3"/>
      <c r="H58" s="3"/>
    </row>
    <row r="59" spans="1:8" ht="14.4">
      <c r="A59" s="3" t="s">
        <v>56</v>
      </c>
      <c r="B59" s="4" t="s">
        <v>59</v>
      </c>
      <c r="C59" s="5">
        <f t="shared" ref="C59:C64" si="5">SUM(F59*(G59+H59))</f>
        <v>24589.5</v>
      </c>
      <c r="D59">
        <f t="shared" si="1"/>
        <v>10942</v>
      </c>
      <c r="E59">
        <f t="shared" si="2"/>
        <v>9270</v>
      </c>
      <c r="F59" s="3">
        <v>1.95</v>
      </c>
      <c r="G59" s="3">
        <v>12610</v>
      </c>
      <c r="H59" s="3"/>
    </row>
    <row r="60" spans="1:8" ht="14.4">
      <c r="A60" s="3" t="s">
        <v>30</v>
      </c>
      <c r="B60" s="4" t="s">
        <v>69</v>
      </c>
      <c r="C60" s="5">
        <f t="shared" si="5"/>
        <v>24570</v>
      </c>
      <c r="D60">
        <f t="shared" si="1"/>
        <v>10933</v>
      </c>
      <c r="E60">
        <f t="shared" si="2"/>
        <v>9262</v>
      </c>
      <c r="F60" s="3">
        <v>1.3</v>
      </c>
      <c r="G60" s="3">
        <v>18900</v>
      </c>
      <c r="H60" s="3"/>
    </row>
    <row r="61" spans="1:8" ht="14.4">
      <c r="A61" s="3" t="s">
        <v>31</v>
      </c>
      <c r="B61" s="4" t="s">
        <v>34</v>
      </c>
      <c r="C61" s="5">
        <f t="shared" si="5"/>
        <v>24480</v>
      </c>
      <c r="D61">
        <f t="shared" si="1"/>
        <v>10893</v>
      </c>
      <c r="E61">
        <f t="shared" si="2"/>
        <v>9228</v>
      </c>
      <c r="F61" s="3">
        <v>1.5</v>
      </c>
      <c r="G61" s="3">
        <v>16320</v>
      </c>
      <c r="H61" s="3"/>
    </row>
    <row r="62" spans="1:8" ht="14.4">
      <c r="A62" s="3" t="s">
        <v>10</v>
      </c>
      <c r="B62" s="4" t="s">
        <v>19</v>
      </c>
      <c r="C62" s="5">
        <f t="shared" si="5"/>
        <v>23400</v>
      </c>
      <c r="D62">
        <f t="shared" si="1"/>
        <v>10413</v>
      </c>
      <c r="E62">
        <f t="shared" si="2"/>
        <v>8821</v>
      </c>
      <c r="F62" s="3">
        <v>1.3</v>
      </c>
      <c r="G62" s="3">
        <v>18000</v>
      </c>
      <c r="H62" s="3"/>
    </row>
    <row r="63" spans="1:8" ht="14.4">
      <c r="A63" s="3" t="s">
        <v>31</v>
      </c>
      <c r="B63" s="4" t="s">
        <v>33</v>
      </c>
      <c r="C63" s="5">
        <f t="shared" si="5"/>
        <v>21216</v>
      </c>
      <c r="D63">
        <f t="shared" si="1"/>
        <v>9441</v>
      </c>
      <c r="E63">
        <f t="shared" si="2"/>
        <v>7998</v>
      </c>
      <c r="F63" s="3">
        <v>1.3</v>
      </c>
      <c r="G63" s="3">
        <v>16320</v>
      </c>
      <c r="H63" s="3"/>
    </row>
    <row r="64" spans="1:8" ht="14.4">
      <c r="A64" s="3" t="s">
        <v>56</v>
      </c>
      <c r="B64" s="4" t="s">
        <v>58</v>
      </c>
      <c r="C64" s="5">
        <f t="shared" si="5"/>
        <v>18915</v>
      </c>
      <c r="D64">
        <f t="shared" si="1"/>
        <v>8417</v>
      </c>
      <c r="E64">
        <f t="shared" si="2"/>
        <v>7130</v>
      </c>
      <c r="F64" s="3">
        <v>1.5</v>
      </c>
      <c r="G64" s="3">
        <v>12610</v>
      </c>
      <c r="H64" s="3"/>
    </row>
    <row r="65" spans="1:8" ht="14.4">
      <c r="A65" s="3" t="s">
        <v>30</v>
      </c>
      <c r="B65" s="4" t="s">
        <v>68</v>
      </c>
      <c r="C65" s="5">
        <v>18900</v>
      </c>
      <c r="D65">
        <f t="shared" si="1"/>
        <v>8410</v>
      </c>
      <c r="E65">
        <f t="shared" si="2"/>
        <v>7125</v>
      </c>
      <c r="F65" s="3"/>
      <c r="G65" s="3"/>
      <c r="H65" s="3"/>
    </row>
    <row r="66" spans="1:8" ht="14.4">
      <c r="A66" s="3" t="s">
        <v>31</v>
      </c>
      <c r="B66" s="4" t="s">
        <v>32</v>
      </c>
      <c r="C66" s="5">
        <v>16320</v>
      </c>
      <c r="D66">
        <f t="shared" si="1"/>
        <v>7262</v>
      </c>
      <c r="E66">
        <f t="shared" si="2"/>
        <v>6152</v>
      </c>
      <c r="F66" s="3"/>
      <c r="G66" s="3"/>
      <c r="H66" s="3"/>
    </row>
    <row r="67" spans="1:8" ht="14.4">
      <c r="A67" s="3" t="s">
        <v>64</v>
      </c>
      <c r="B67" s="4" t="s">
        <v>65</v>
      </c>
      <c r="C67" s="5">
        <v>13230</v>
      </c>
      <c r="D67">
        <f t="shared" ref="D67" si="6">ROUNDDOWN(SUM(C67*0.445),0)</f>
        <v>5887</v>
      </c>
      <c r="E67">
        <f t="shared" ref="E67" si="7">ROUNDDOWN(SUM(C67*0.377),0)</f>
        <v>4987</v>
      </c>
      <c r="F67" s="3"/>
      <c r="G67" s="3"/>
      <c r="H67" s="3"/>
    </row>
  </sheetData>
  <sortState ref="A1:F66">
    <sortCondition descending="1" ref="C36"/>
  </sortState>
  <phoneticPr fontId="1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3"/>
  <sheetViews>
    <sheetView workbookViewId="0">
      <selection activeCell="F1" sqref="F1:F1048576"/>
    </sheetView>
  </sheetViews>
  <sheetFormatPr defaultRowHeight="13.2"/>
  <cols>
    <col min="1" max="1" width="9.109375" style="1" customWidth="1"/>
    <col min="2" max="2" width="37.109375" customWidth="1"/>
    <col min="4" max="4" width="8.88671875" style="2"/>
    <col min="8" max="8" width="8.21875" customWidth="1"/>
  </cols>
  <sheetData>
    <row r="1" spans="1:8">
      <c r="A1" s="1" t="s">
        <v>87</v>
      </c>
      <c r="B1" s="1" t="s">
        <v>88</v>
      </c>
      <c r="C1" s="2" t="s">
        <v>89</v>
      </c>
      <c r="D1" s="2" t="s">
        <v>237</v>
      </c>
      <c r="E1" s="7" t="s">
        <v>238</v>
      </c>
      <c r="F1" t="s">
        <v>90</v>
      </c>
      <c r="G1" t="s">
        <v>91</v>
      </c>
      <c r="H1" t="s">
        <v>231</v>
      </c>
    </row>
    <row r="2" spans="1:8">
      <c r="A2" s="1" t="s">
        <v>93</v>
      </c>
      <c r="B2" t="s">
        <v>97</v>
      </c>
      <c r="C2">
        <f t="shared" ref="C2:C33" si="0">ROUNDDOWN(SUM(F2*G2),0)</f>
        <v>71955</v>
      </c>
      <c r="D2" s="2">
        <f t="shared" ref="D2:D7" si="1">ROUNDDOWN(SUM(C2*0.445),0)</f>
        <v>32019</v>
      </c>
      <c r="E2">
        <f t="shared" ref="E2:E65" si="2">ROUNDDOWN(SUM(C2*0.377),0)</f>
        <v>27127</v>
      </c>
      <c r="F2">
        <v>1.95</v>
      </c>
      <c r="G2">
        <v>36900</v>
      </c>
      <c r="H2">
        <v>135</v>
      </c>
    </row>
    <row r="3" spans="1:8">
      <c r="A3" s="1" t="s">
        <v>93</v>
      </c>
      <c r="B3" t="s">
        <v>220</v>
      </c>
      <c r="C3">
        <f t="shared" si="0"/>
        <v>68040</v>
      </c>
      <c r="D3" s="2">
        <f t="shared" si="1"/>
        <v>30277</v>
      </c>
      <c r="E3">
        <f t="shared" si="2"/>
        <v>25651</v>
      </c>
      <c r="F3">
        <v>1.5</v>
      </c>
      <c r="G3">
        <v>45360</v>
      </c>
      <c r="H3">
        <v>145</v>
      </c>
    </row>
    <row r="4" spans="1:8">
      <c r="A4" s="1" t="s">
        <v>122</v>
      </c>
      <c r="B4" t="s">
        <v>135</v>
      </c>
      <c r="C4">
        <f t="shared" si="0"/>
        <v>65205</v>
      </c>
      <c r="D4" s="2">
        <f t="shared" si="1"/>
        <v>29016</v>
      </c>
      <c r="E4">
        <f t="shared" si="2"/>
        <v>24582</v>
      </c>
      <c r="F4">
        <v>2.25</v>
      </c>
      <c r="G4">
        <v>28980</v>
      </c>
      <c r="H4">
        <v>95</v>
      </c>
    </row>
    <row r="5" spans="1:8">
      <c r="A5" s="1" t="s">
        <v>122</v>
      </c>
      <c r="B5" t="s">
        <v>215</v>
      </c>
      <c r="C5">
        <f t="shared" si="0"/>
        <v>63180</v>
      </c>
      <c r="D5" s="2">
        <f t="shared" si="1"/>
        <v>28115</v>
      </c>
      <c r="E5">
        <f t="shared" si="2"/>
        <v>23818</v>
      </c>
      <c r="F5">
        <v>2.25</v>
      </c>
      <c r="G5">
        <v>28080</v>
      </c>
      <c r="H5">
        <v>90</v>
      </c>
    </row>
    <row r="6" spans="1:8">
      <c r="A6" s="1" t="s">
        <v>108</v>
      </c>
      <c r="B6" t="s">
        <v>128</v>
      </c>
      <c r="C6">
        <f t="shared" si="0"/>
        <v>61110</v>
      </c>
      <c r="D6" s="2">
        <f t="shared" si="1"/>
        <v>27193</v>
      </c>
      <c r="E6">
        <f t="shared" si="2"/>
        <v>23038</v>
      </c>
      <c r="F6">
        <v>1.5</v>
      </c>
      <c r="G6">
        <v>40740</v>
      </c>
      <c r="H6">
        <v>125</v>
      </c>
    </row>
    <row r="7" spans="1:8">
      <c r="A7" s="1" t="s">
        <v>93</v>
      </c>
      <c r="B7" t="s">
        <v>143</v>
      </c>
      <c r="C7">
        <f t="shared" si="0"/>
        <v>58320</v>
      </c>
      <c r="D7" s="2">
        <f t="shared" si="1"/>
        <v>25952</v>
      </c>
      <c r="E7">
        <f t="shared" si="2"/>
        <v>21986</v>
      </c>
      <c r="F7">
        <v>1.5</v>
      </c>
      <c r="G7">
        <v>38880</v>
      </c>
      <c r="H7">
        <v>145</v>
      </c>
    </row>
    <row r="8" spans="1:8">
      <c r="A8" s="1" t="s">
        <v>108</v>
      </c>
      <c r="B8" s="8" t="s">
        <v>111</v>
      </c>
      <c r="C8">
        <f t="shared" si="0"/>
        <v>57330</v>
      </c>
      <c r="D8" s="2">
        <f>ROUNDDOWN(SUM(C8*0.445),0)</f>
        <v>25511</v>
      </c>
      <c r="E8">
        <f t="shared" si="2"/>
        <v>21613</v>
      </c>
      <c r="F8">
        <v>1.5</v>
      </c>
      <c r="G8">
        <v>38220</v>
      </c>
      <c r="H8">
        <v>130</v>
      </c>
    </row>
    <row r="9" spans="1:8">
      <c r="A9" s="1" t="s">
        <v>122</v>
      </c>
      <c r="B9" t="s">
        <v>216</v>
      </c>
      <c r="C9">
        <f t="shared" si="0"/>
        <v>56700</v>
      </c>
      <c r="D9" s="2">
        <f t="shared" ref="D9:D72" si="3">ROUNDDOWN(SUM(C9*0.445),0)</f>
        <v>25231</v>
      </c>
      <c r="E9">
        <f t="shared" si="2"/>
        <v>21375</v>
      </c>
      <c r="F9">
        <v>3</v>
      </c>
      <c r="G9">
        <v>18900</v>
      </c>
      <c r="H9">
        <v>85</v>
      </c>
    </row>
    <row r="10" spans="1:8">
      <c r="A10" s="1" t="s">
        <v>122</v>
      </c>
      <c r="B10" t="s">
        <v>134</v>
      </c>
      <c r="C10">
        <f t="shared" si="0"/>
        <v>56511</v>
      </c>
      <c r="D10" s="2">
        <f t="shared" si="3"/>
        <v>25147</v>
      </c>
      <c r="E10">
        <f t="shared" si="2"/>
        <v>21304</v>
      </c>
      <c r="F10">
        <v>1.95</v>
      </c>
      <c r="G10">
        <v>28980</v>
      </c>
      <c r="H10">
        <v>95</v>
      </c>
    </row>
    <row r="11" spans="1:8">
      <c r="A11" s="1" t="s">
        <v>93</v>
      </c>
      <c r="B11" t="s">
        <v>95</v>
      </c>
      <c r="C11">
        <f t="shared" si="0"/>
        <v>55350</v>
      </c>
      <c r="D11" s="2">
        <f t="shared" si="3"/>
        <v>24630</v>
      </c>
      <c r="E11">
        <f t="shared" si="2"/>
        <v>20866</v>
      </c>
      <c r="F11">
        <v>1.5</v>
      </c>
      <c r="G11">
        <v>36900</v>
      </c>
      <c r="H11">
        <v>135</v>
      </c>
    </row>
    <row r="12" spans="1:8">
      <c r="A12" s="1" t="s">
        <v>186</v>
      </c>
      <c r="B12" t="s">
        <v>190</v>
      </c>
      <c r="C12">
        <f t="shared" si="0"/>
        <v>54180</v>
      </c>
      <c r="D12" s="2">
        <f t="shared" si="3"/>
        <v>24110</v>
      </c>
      <c r="E12">
        <f t="shared" si="2"/>
        <v>20425</v>
      </c>
      <c r="F12">
        <v>1.5</v>
      </c>
      <c r="G12">
        <v>36120</v>
      </c>
      <c r="H12">
        <v>105</v>
      </c>
    </row>
    <row r="13" spans="1:8">
      <c r="A13" s="1" t="s">
        <v>98</v>
      </c>
      <c r="B13" t="s">
        <v>101</v>
      </c>
      <c r="C13">
        <f t="shared" si="0"/>
        <v>53966</v>
      </c>
      <c r="D13" s="2">
        <f t="shared" si="3"/>
        <v>24014</v>
      </c>
      <c r="E13">
        <f t="shared" si="2"/>
        <v>20345</v>
      </c>
      <c r="F13">
        <v>1.95</v>
      </c>
      <c r="G13">
        <v>27675</v>
      </c>
      <c r="H13">
        <v>135</v>
      </c>
    </row>
    <row r="14" spans="1:8">
      <c r="A14" s="1" t="s">
        <v>108</v>
      </c>
      <c r="B14" t="s">
        <v>127</v>
      </c>
      <c r="C14">
        <f t="shared" si="0"/>
        <v>52962</v>
      </c>
      <c r="D14" s="2">
        <f t="shared" si="3"/>
        <v>23568</v>
      </c>
      <c r="E14">
        <f t="shared" si="2"/>
        <v>19966</v>
      </c>
      <c r="F14">
        <v>1.3</v>
      </c>
      <c r="G14">
        <v>40740</v>
      </c>
      <c r="H14">
        <v>125</v>
      </c>
    </row>
    <row r="15" spans="1:8">
      <c r="A15" s="1" t="s">
        <v>108</v>
      </c>
      <c r="B15" t="s">
        <v>195</v>
      </c>
      <c r="C15">
        <f t="shared" si="0"/>
        <v>52605</v>
      </c>
      <c r="D15" s="2">
        <f t="shared" si="3"/>
        <v>23409</v>
      </c>
      <c r="E15">
        <f t="shared" si="2"/>
        <v>19832</v>
      </c>
      <c r="F15">
        <v>1.5</v>
      </c>
      <c r="G15">
        <v>35070</v>
      </c>
      <c r="H15">
        <v>100</v>
      </c>
    </row>
    <row r="16" spans="1:8">
      <c r="A16" s="1" t="s">
        <v>108</v>
      </c>
      <c r="B16" t="s">
        <v>179</v>
      </c>
      <c r="C16">
        <f t="shared" si="0"/>
        <v>51030</v>
      </c>
      <c r="D16" s="2">
        <f t="shared" si="3"/>
        <v>22708</v>
      </c>
      <c r="E16">
        <f t="shared" si="2"/>
        <v>19238</v>
      </c>
      <c r="F16">
        <v>1.5</v>
      </c>
      <c r="G16">
        <v>34020</v>
      </c>
      <c r="H16">
        <v>110</v>
      </c>
    </row>
    <row r="17" spans="1:8">
      <c r="A17" s="1" t="s">
        <v>108</v>
      </c>
      <c r="B17" t="s">
        <v>138</v>
      </c>
      <c r="C17">
        <f t="shared" si="0"/>
        <v>50715</v>
      </c>
      <c r="D17" s="2">
        <f t="shared" si="3"/>
        <v>22568</v>
      </c>
      <c r="F17">
        <v>1.5</v>
      </c>
      <c r="G17">
        <v>33810</v>
      </c>
      <c r="H17">
        <v>95</v>
      </c>
    </row>
    <row r="18" spans="1:8">
      <c r="A18" s="1" t="s">
        <v>108</v>
      </c>
      <c r="B18" t="s">
        <v>110</v>
      </c>
      <c r="C18">
        <f t="shared" si="0"/>
        <v>49686</v>
      </c>
      <c r="D18" s="2">
        <f t="shared" si="3"/>
        <v>22110</v>
      </c>
      <c r="E18">
        <f t="shared" si="2"/>
        <v>18731</v>
      </c>
      <c r="F18">
        <v>1.3</v>
      </c>
      <c r="G18">
        <v>38220</v>
      </c>
      <c r="H18">
        <v>130</v>
      </c>
    </row>
    <row r="19" spans="1:8">
      <c r="A19" s="1" t="s">
        <v>93</v>
      </c>
      <c r="B19" t="s">
        <v>96</v>
      </c>
      <c r="C19">
        <f t="shared" si="0"/>
        <v>47970</v>
      </c>
      <c r="D19" s="2">
        <f t="shared" si="3"/>
        <v>21346</v>
      </c>
      <c r="E19">
        <f t="shared" si="2"/>
        <v>18084</v>
      </c>
      <c r="F19">
        <v>1.3</v>
      </c>
      <c r="G19">
        <v>36900</v>
      </c>
      <c r="H19">
        <v>135</v>
      </c>
    </row>
    <row r="20" spans="1:8">
      <c r="A20" s="1" t="s">
        <v>122</v>
      </c>
      <c r="B20" t="s">
        <v>191</v>
      </c>
      <c r="C20">
        <f t="shared" si="0"/>
        <v>46440</v>
      </c>
      <c r="D20" s="2">
        <f t="shared" si="3"/>
        <v>20665</v>
      </c>
      <c r="E20">
        <f t="shared" si="2"/>
        <v>17507</v>
      </c>
      <c r="F20">
        <v>1.5</v>
      </c>
      <c r="G20">
        <v>30960</v>
      </c>
      <c r="H20">
        <v>105</v>
      </c>
    </row>
    <row r="21" spans="1:8">
      <c r="A21" s="1" t="s">
        <v>108</v>
      </c>
      <c r="B21" t="s">
        <v>194</v>
      </c>
      <c r="C21">
        <f t="shared" si="0"/>
        <v>45591</v>
      </c>
      <c r="D21" s="2">
        <f t="shared" si="3"/>
        <v>20287</v>
      </c>
      <c r="E21">
        <f t="shared" si="2"/>
        <v>17187</v>
      </c>
      <c r="F21">
        <v>1.3</v>
      </c>
      <c r="G21">
        <v>35070</v>
      </c>
      <c r="H21">
        <v>100</v>
      </c>
    </row>
    <row r="22" spans="1:8">
      <c r="A22" s="1" t="s">
        <v>93</v>
      </c>
      <c r="B22" t="s">
        <v>219</v>
      </c>
      <c r="C22">
        <f t="shared" si="0"/>
        <v>45360</v>
      </c>
      <c r="D22" s="2">
        <f t="shared" si="3"/>
        <v>20185</v>
      </c>
      <c r="E22">
        <f t="shared" si="2"/>
        <v>17100</v>
      </c>
      <c r="F22">
        <v>1</v>
      </c>
      <c r="G22">
        <v>45360</v>
      </c>
      <c r="H22">
        <v>145</v>
      </c>
    </row>
    <row r="23" spans="1:8">
      <c r="A23" s="1" t="s">
        <v>108</v>
      </c>
      <c r="B23" t="s">
        <v>178</v>
      </c>
      <c r="C23">
        <f t="shared" si="0"/>
        <v>44226</v>
      </c>
      <c r="D23" s="2">
        <f t="shared" si="3"/>
        <v>19680</v>
      </c>
      <c r="E23">
        <f t="shared" si="2"/>
        <v>16673</v>
      </c>
      <c r="F23">
        <v>1.3</v>
      </c>
      <c r="G23">
        <v>34020</v>
      </c>
      <c r="H23">
        <v>110</v>
      </c>
    </row>
    <row r="24" spans="1:8">
      <c r="A24" s="1" t="s">
        <v>108</v>
      </c>
      <c r="B24" t="s">
        <v>137</v>
      </c>
      <c r="C24">
        <f t="shared" si="0"/>
        <v>43953</v>
      </c>
      <c r="D24" s="2">
        <f t="shared" si="3"/>
        <v>19559</v>
      </c>
      <c r="E24">
        <f t="shared" si="2"/>
        <v>16570</v>
      </c>
      <c r="F24">
        <v>1.3</v>
      </c>
      <c r="G24">
        <v>33810</v>
      </c>
      <c r="H24">
        <v>95</v>
      </c>
    </row>
    <row r="25" spans="1:8">
      <c r="A25" s="1" t="s">
        <v>117</v>
      </c>
      <c r="B25" t="s">
        <v>173</v>
      </c>
      <c r="C25">
        <f t="shared" si="0"/>
        <v>43740</v>
      </c>
      <c r="D25" s="2">
        <f t="shared" si="3"/>
        <v>19464</v>
      </c>
      <c r="E25">
        <f t="shared" si="2"/>
        <v>16489</v>
      </c>
      <c r="F25">
        <v>1.5</v>
      </c>
      <c r="G25">
        <v>29160</v>
      </c>
      <c r="H25">
        <v>110</v>
      </c>
    </row>
    <row r="26" spans="1:8">
      <c r="A26" s="1" t="s">
        <v>122</v>
      </c>
      <c r="B26" t="s">
        <v>133</v>
      </c>
      <c r="C26">
        <f t="shared" si="0"/>
        <v>43470</v>
      </c>
      <c r="D26" s="2">
        <f t="shared" si="3"/>
        <v>19344</v>
      </c>
      <c r="E26">
        <f t="shared" si="2"/>
        <v>16388</v>
      </c>
      <c r="F26">
        <v>1.5</v>
      </c>
      <c r="G26">
        <v>28980</v>
      </c>
      <c r="H26">
        <v>95</v>
      </c>
    </row>
    <row r="27" spans="1:8">
      <c r="A27" s="1" t="s">
        <v>93</v>
      </c>
      <c r="B27" t="s">
        <v>226</v>
      </c>
      <c r="C27">
        <f t="shared" si="0"/>
        <v>42588</v>
      </c>
      <c r="D27" s="2">
        <f t="shared" si="3"/>
        <v>18951</v>
      </c>
      <c r="E27">
        <f t="shared" si="2"/>
        <v>16055</v>
      </c>
      <c r="F27">
        <v>1.3</v>
      </c>
      <c r="G27">
        <v>32760</v>
      </c>
      <c r="H27">
        <v>104</v>
      </c>
    </row>
    <row r="28" spans="1:8">
      <c r="A28" s="1" t="s">
        <v>122</v>
      </c>
      <c r="B28" t="s">
        <v>214</v>
      </c>
      <c r="C28">
        <f t="shared" si="0"/>
        <v>42120</v>
      </c>
      <c r="D28" s="2">
        <f t="shared" si="3"/>
        <v>18743</v>
      </c>
      <c r="E28">
        <f t="shared" si="2"/>
        <v>15879</v>
      </c>
      <c r="F28">
        <v>1.5</v>
      </c>
      <c r="G28">
        <v>28080</v>
      </c>
      <c r="H28">
        <v>90</v>
      </c>
    </row>
    <row r="29" spans="1:8">
      <c r="A29" s="1" t="s">
        <v>93</v>
      </c>
      <c r="B29" t="s">
        <v>218</v>
      </c>
      <c r="C29">
        <f t="shared" si="0"/>
        <v>41895</v>
      </c>
      <c r="D29" s="2">
        <f t="shared" si="3"/>
        <v>18643</v>
      </c>
      <c r="E29">
        <f t="shared" si="2"/>
        <v>15794</v>
      </c>
      <c r="F29">
        <v>1.5</v>
      </c>
      <c r="G29">
        <v>27930</v>
      </c>
      <c r="H29">
        <v>81</v>
      </c>
    </row>
    <row r="30" spans="1:8">
      <c r="A30" s="1" t="s">
        <v>98</v>
      </c>
      <c r="B30" t="s">
        <v>100</v>
      </c>
      <c r="C30">
        <f t="shared" si="0"/>
        <v>41512</v>
      </c>
      <c r="D30" s="2">
        <f t="shared" si="3"/>
        <v>18472</v>
      </c>
      <c r="E30">
        <f t="shared" si="2"/>
        <v>15650</v>
      </c>
      <c r="F30">
        <v>1.5</v>
      </c>
      <c r="G30">
        <v>27675</v>
      </c>
      <c r="H30">
        <v>135</v>
      </c>
    </row>
    <row r="31" spans="1:8">
      <c r="A31" s="1" t="s">
        <v>147</v>
      </c>
      <c r="B31" t="s">
        <v>150</v>
      </c>
      <c r="C31">
        <f t="shared" si="0"/>
        <v>41418</v>
      </c>
      <c r="D31" s="2">
        <f t="shared" si="3"/>
        <v>18431</v>
      </c>
      <c r="E31">
        <f t="shared" si="2"/>
        <v>15614</v>
      </c>
      <c r="F31">
        <v>1.3</v>
      </c>
      <c r="G31">
        <v>31860</v>
      </c>
      <c r="H31">
        <v>125</v>
      </c>
    </row>
    <row r="32" spans="1:8">
      <c r="A32" s="1" t="s">
        <v>108</v>
      </c>
      <c r="B32" t="s">
        <v>126</v>
      </c>
      <c r="C32">
        <f t="shared" si="0"/>
        <v>40740</v>
      </c>
      <c r="D32" s="2">
        <f t="shared" si="3"/>
        <v>18129</v>
      </c>
      <c r="E32">
        <f t="shared" si="2"/>
        <v>15358</v>
      </c>
      <c r="F32">
        <v>1</v>
      </c>
      <c r="G32">
        <v>40740</v>
      </c>
      <c r="H32">
        <v>125</v>
      </c>
    </row>
    <row r="33" spans="1:8">
      <c r="A33" s="1" t="s">
        <v>117</v>
      </c>
      <c r="B33" t="s">
        <v>165</v>
      </c>
      <c r="C33">
        <f t="shared" si="0"/>
        <v>39078</v>
      </c>
      <c r="D33" s="2">
        <f t="shared" si="3"/>
        <v>17389</v>
      </c>
      <c r="E33">
        <f t="shared" si="2"/>
        <v>14732</v>
      </c>
      <c r="F33">
        <v>1.3</v>
      </c>
      <c r="G33">
        <v>30060</v>
      </c>
      <c r="H33">
        <v>115</v>
      </c>
    </row>
    <row r="34" spans="1:8">
      <c r="A34" s="1" t="s">
        <v>93</v>
      </c>
      <c r="B34" t="s">
        <v>142</v>
      </c>
      <c r="C34">
        <f t="shared" ref="C34:C65" si="4">ROUNDDOWN(SUM(F34*G34),0)</f>
        <v>38880</v>
      </c>
      <c r="D34" s="2">
        <f t="shared" si="3"/>
        <v>17301</v>
      </c>
      <c r="E34">
        <f t="shared" si="2"/>
        <v>14657</v>
      </c>
      <c r="F34">
        <v>1</v>
      </c>
      <c r="G34">
        <v>38880</v>
      </c>
      <c r="H34">
        <v>145</v>
      </c>
    </row>
    <row r="35" spans="1:8">
      <c r="A35" s="1" t="s">
        <v>108</v>
      </c>
      <c r="B35" t="s">
        <v>109</v>
      </c>
      <c r="C35">
        <f t="shared" si="4"/>
        <v>38220</v>
      </c>
      <c r="D35" s="2">
        <f t="shared" si="3"/>
        <v>17007</v>
      </c>
      <c r="E35">
        <f t="shared" si="2"/>
        <v>14408</v>
      </c>
      <c r="F35">
        <v>1</v>
      </c>
      <c r="G35">
        <v>38220</v>
      </c>
      <c r="H35">
        <v>130</v>
      </c>
    </row>
    <row r="36" spans="1:8">
      <c r="A36" s="1" t="s">
        <v>93</v>
      </c>
      <c r="B36" t="s">
        <v>236</v>
      </c>
      <c r="C36">
        <f t="shared" si="4"/>
        <v>38220</v>
      </c>
      <c r="D36" s="2">
        <f t="shared" si="3"/>
        <v>17007</v>
      </c>
      <c r="E36">
        <f t="shared" si="2"/>
        <v>14408</v>
      </c>
      <c r="F36">
        <v>1</v>
      </c>
      <c r="G36">
        <v>38220</v>
      </c>
      <c r="H36">
        <v>130</v>
      </c>
    </row>
    <row r="37" spans="1:8">
      <c r="A37" s="1" t="s">
        <v>176</v>
      </c>
      <c r="B37" t="s">
        <v>229</v>
      </c>
      <c r="C37">
        <f t="shared" si="4"/>
        <v>37908</v>
      </c>
      <c r="D37" s="2">
        <f t="shared" si="3"/>
        <v>16869</v>
      </c>
      <c r="E37">
        <f t="shared" si="2"/>
        <v>14291</v>
      </c>
      <c r="F37">
        <v>1.3</v>
      </c>
      <c r="G37">
        <v>29160</v>
      </c>
      <c r="H37">
        <v>110</v>
      </c>
    </row>
    <row r="38" spans="1:8">
      <c r="A38" s="1" t="s">
        <v>205</v>
      </c>
      <c r="B38" t="s">
        <v>207</v>
      </c>
      <c r="C38">
        <f t="shared" si="4"/>
        <v>36972</v>
      </c>
      <c r="D38" s="2">
        <f t="shared" si="3"/>
        <v>16452</v>
      </c>
      <c r="E38">
        <f t="shared" si="2"/>
        <v>13938</v>
      </c>
      <c r="F38">
        <v>1.3</v>
      </c>
      <c r="G38">
        <v>28440</v>
      </c>
      <c r="H38">
        <v>95</v>
      </c>
    </row>
    <row r="39" spans="1:8">
      <c r="A39" s="1" t="s">
        <v>93</v>
      </c>
      <c r="B39" t="s">
        <v>94</v>
      </c>
      <c r="C39">
        <f t="shared" si="4"/>
        <v>36900</v>
      </c>
      <c r="D39" s="2">
        <f t="shared" si="3"/>
        <v>16420</v>
      </c>
      <c r="E39">
        <f t="shared" si="2"/>
        <v>13911</v>
      </c>
      <c r="F39">
        <v>1</v>
      </c>
      <c r="G39">
        <v>36900</v>
      </c>
      <c r="H39">
        <v>135</v>
      </c>
    </row>
    <row r="40" spans="1:8">
      <c r="A40" s="1" t="s">
        <v>116</v>
      </c>
      <c r="B40" t="s">
        <v>115</v>
      </c>
      <c r="C40">
        <f t="shared" si="4"/>
        <v>36855</v>
      </c>
      <c r="D40" s="2">
        <f t="shared" si="3"/>
        <v>16400</v>
      </c>
      <c r="E40">
        <f t="shared" si="2"/>
        <v>13894</v>
      </c>
      <c r="F40">
        <v>1.5</v>
      </c>
      <c r="G40">
        <v>24570</v>
      </c>
      <c r="H40">
        <v>130</v>
      </c>
    </row>
    <row r="41" spans="1:8">
      <c r="A41" s="1" t="s">
        <v>117</v>
      </c>
      <c r="B41" t="s">
        <v>192</v>
      </c>
      <c r="C41">
        <f t="shared" si="4"/>
        <v>36636</v>
      </c>
      <c r="D41" s="2">
        <f t="shared" si="3"/>
        <v>16303</v>
      </c>
      <c r="E41">
        <f t="shared" si="2"/>
        <v>13811</v>
      </c>
      <c r="F41">
        <v>1.5</v>
      </c>
      <c r="G41">
        <v>24424</v>
      </c>
      <c r="H41">
        <v>105</v>
      </c>
    </row>
    <row r="42" spans="1:8">
      <c r="A42" s="1" t="s">
        <v>93</v>
      </c>
      <c r="B42" t="s">
        <v>224</v>
      </c>
      <c r="C42">
        <f t="shared" si="4"/>
        <v>36504</v>
      </c>
      <c r="D42" s="2">
        <f t="shared" si="3"/>
        <v>16244</v>
      </c>
      <c r="E42">
        <f t="shared" si="2"/>
        <v>13762</v>
      </c>
      <c r="F42">
        <v>1.3</v>
      </c>
      <c r="G42">
        <v>28080</v>
      </c>
      <c r="H42">
        <v>104</v>
      </c>
    </row>
    <row r="43" spans="1:8">
      <c r="A43" s="1" t="s">
        <v>186</v>
      </c>
      <c r="B43" t="s">
        <v>187</v>
      </c>
      <c r="C43">
        <f t="shared" si="4"/>
        <v>36120</v>
      </c>
      <c r="D43" s="2">
        <f t="shared" si="3"/>
        <v>16073</v>
      </c>
      <c r="E43">
        <f t="shared" si="2"/>
        <v>13617</v>
      </c>
      <c r="F43">
        <v>1</v>
      </c>
      <c r="G43">
        <v>36120</v>
      </c>
      <c r="H43">
        <v>105</v>
      </c>
    </row>
    <row r="44" spans="1:8">
      <c r="A44" s="1" t="s">
        <v>98</v>
      </c>
      <c r="B44" t="s">
        <v>102</v>
      </c>
      <c r="C44">
        <f t="shared" si="4"/>
        <v>35977</v>
      </c>
      <c r="D44" s="2">
        <f t="shared" si="3"/>
        <v>16009</v>
      </c>
      <c r="E44">
        <f t="shared" si="2"/>
        <v>13563</v>
      </c>
      <c r="F44">
        <v>1.3</v>
      </c>
      <c r="G44">
        <v>27675</v>
      </c>
      <c r="H44">
        <v>135</v>
      </c>
    </row>
    <row r="45" spans="1:8">
      <c r="A45" s="1" t="s">
        <v>93</v>
      </c>
      <c r="B45" t="s">
        <v>217</v>
      </c>
      <c r="C45">
        <f t="shared" si="4"/>
        <v>35910</v>
      </c>
      <c r="D45" s="2">
        <f t="shared" si="3"/>
        <v>15979</v>
      </c>
      <c r="E45">
        <f t="shared" si="2"/>
        <v>13538</v>
      </c>
      <c r="F45">
        <v>1.5</v>
      </c>
      <c r="G45">
        <v>23940</v>
      </c>
      <c r="H45">
        <v>81</v>
      </c>
    </row>
    <row r="46" spans="1:8">
      <c r="A46" s="1" t="s">
        <v>112</v>
      </c>
      <c r="B46" t="s">
        <v>152</v>
      </c>
      <c r="C46">
        <f t="shared" si="4"/>
        <v>35842</v>
      </c>
      <c r="D46" s="2">
        <f t="shared" si="3"/>
        <v>15949</v>
      </c>
      <c r="E46">
        <f t="shared" si="2"/>
        <v>13512</v>
      </c>
      <c r="F46">
        <v>1.5</v>
      </c>
      <c r="G46">
        <v>23895</v>
      </c>
      <c r="H46">
        <v>125</v>
      </c>
    </row>
    <row r="47" spans="1:8">
      <c r="A47" s="1" t="s">
        <v>122</v>
      </c>
      <c r="B47" t="s">
        <v>200</v>
      </c>
      <c r="C47">
        <f t="shared" si="4"/>
        <v>35568</v>
      </c>
      <c r="D47" s="2">
        <f t="shared" si="3"/>
        <v>15827</v>
      </c>
      <c r="E47">
        <f t="shared" si="2"/>
        <v>13409</v>
      </c>
      <c r="F47">
        <v>1.3</v>
      </c>
      <c r="G47">
        <v>27360</v>
      </c>
      <c r="H47">
        <v>100</v>
      </c>
    </row>
    <row r="48" spans="1:8">
      <c r="A48" s="1" t="s">
        <v>108</v>
      </c>
      <c r="B48" t="s">
        <v>193</v>
      </c>
      <c r="C48">
        <f t="shared" si="4"/>
        <v>35070</v>
      </c>
      <c r="D48" s="2">
        <f t="shared" si="3"/>
        <v>15606</v>
      </c>
      <c r="E48">
        <f t="shared" si="2"/>
        <v>13221</v>
      </c>
      <c r="F48">
        <v>1</v>
      </c>
      <c r="G48">
        <v>35070</v>
      </c>
      <c r="H48">
        <v>100</v>
      </c>
    </row>
    <row r="49" spans="1:8">
      <c r="A49" s="1" t="s">
        <v>129</v>
      </c>
      <c r="B49" t="s">
        <v>132</v>
      </c>
      <c r="C49">
        <f t="shared" si="4"/>
        <v>34920</v>
      </c>
      <c r="D49" s="2">
        <f t="shared" si="3"/>
        <v>15539</v>
      </c>
      <c r="E49">
        <f t="shared" si="2"/>
        <v>13164</v>
      </c>
      <c r="F49">
        <v>1.5</v>
      </c>
      <c r="G49">
        <v>23280</v>
      </c>
      <c r="H49">
        <v>125</v>
      </c>
    </row>
    <row r="50" spans="1:8">
      <c r="A50" s="1" t="s">
        <v>117</v>
      </c>
      <c r="B50" t="s">
        <v>171</v>
      </c>
      <c r="C50">
        <f t="shared" si="4"/>
        <v>34506</v>
      </c>
      <c r="D50" s="2">
        <f t="shared" si="3"/>
        <v>15355</v>
      </c>
      <c r="E50">
        <f t="shared" si="2"/>
        <v>13008</v>
      </c>
      <c r="F50">
        <v>1.5</v>
      </c>
      <c r="G50">
        <v>23004</v>
      </c>
      <c r="H50">
        <v>110</v>
      </c>
    </row>
    <row r="51" spans="1:8">
      <c r="A51" s="1" t="s">
        <v>112</v>
      </c>
      <c r="B51" t="s">
        <v>151</v>
      </c>
      <c r="C51">
        <f t="shared" si="4"/>
        <v>34047</v>
      </c>
      <c r="D51" s="2">
        <f t="shared" si="3"/>
        <v>15150</v>
      </c>
      <c r="E51">
        <f t="shared" si="2"/>
        <v>12835</v>
      </c>
      <c r="F51">
        <v>1.3</v>
      </c>
      <c r="G51">
        <v>26190</v>
      </c>
      <c r="H51">
        <v>125</v>
      </c>
    </row>
    <row r="52" spans="1:8">
      <c r="A52" s="1" t="s">
        <v>108</v>
      </c>
      <c r="B52" t="s">
        <v>177</v>
      </c>
      <c r="C52">
        <f t="shared" si="4"/>
        <v>34020</v>
      </c>
      <c r="D52" s="2">
        <f t="shared" si="3"/>
        <v>15138</v>
      </c>
      <c r="E52">
        <f t="shared" si="2"/>
        <v>12825</v>
      </c>
      <c r="F52">
        <v>1</v>
      </c>
      <c r="G52">
        <v>34020</v>
      </c>
      <c r="H52">
        <v>110</v>
      </c>
    </row>
    <row r="53" spans="1:8">
      <c r="A53" s="1" t="s">
        <v>108</v>
      </c>
      <c r="B53" t="s">
        <v>136</v>
      </c>
      <c r="C53">
        <f t="shared" si="4"/>
        <v>33810</v>
      </c>
      <c r="D53" s="2">
        <f t="shared" si="3"/>
        <v>15045</v>
      </c>
      <c r="E53">
        <f t="shared" si="2"/>
        <v>12746</v>
      </c>
      <c r="F53">
        <v>1</v>
      </c>
      <c r="G53">
        <v>33810</v>
      </c>
      <c r="H53">
        <v>95</v>
      </c>
    </row>
    <row r="54" spans="1:8">
      <c r="A54" s="1" t="s">
        <v>117</v>
      </c>
      <c r="B54" t="s">
        <v>154</v>
      </c>
      <c r="C54">
        <f t="shared" si="4"/>
        <v>32788</v>
      </c>
      <c r="D54" s="2">
        <f t="shared" si="3"/>
        <v>14590</v>
      </c>
      <c r="E54">
        <f t="shared" si="2"/>
        <v>12361</v>
      </c>
      <c r="F54">
        <v>1.3</v>
      </c>
      <c r="G54">
        <v>25222</v>
      </c>
      <c r="H54">
        <v>125</v>
      </c>
    </row>
    <row r="55" spans="1:8">
      <c r="A55" s="1" t="s">
        <v>117</v>
      </c>
      <c r="B55" t="s">
        <v>120</v>
      </c>
      <c r="C55">
        <f t="shared" si="4"/>
        <v>32760</v>
      </c>
      <c r="D55" s="2">
        <f t="shared" si="3"/>
        <v>14578</v>
      </c>
      <c r="E55">
        <f t="shared" si="2"/>
        <v>12350</v>
      </c>
      <c r="F55">
        <v>1.5</v>
      </c>
      <c r="G55">
        <v>21840</v>
      </c>
      <c r="H55">
        <v>130</v>
      </c>
    </row>
    <row r="56" spans="1:8">
      <c r="A56" s="1" t="s">
        <v>93</v>
      </c>
      <c r="B56" t="s">
        <v>225</v>
      </c>
      <c r="C56">
        <f t="shared" si="4"/>
        <v>32760</v>
      </c>
      <c r="D56" s="2">
        <f t="shared" si="3"/>
        <v>14578</v>
      </c>
      <c r="E56">
        <f t="shared" si="2"/>
        <v>12350</v>
      </c>
      <c r="F56">
        <v>1</v>
      </c>
      <c r="G56">
        <v>32760</v>
      </c>
      <c r="H56">
        <v>104</v>
      </c>
    </row>
    <row r="57" spans="1:8">
      <c r="A57" s="1" t="s">
        <v>93</v>
      </c>
      <c r="B57" t="s">
        <v>235</v>
      </c>
      <c r="C57">
        <f t="shared" si="4"/>
        <v>32760</v>
      </c>
      <c r="D57" s="2">
        <f t="shared" si="3"/>
        <v>14578</v>
      </c>
      <c r="E57">
        <f t="shared" si="2"/>
        <v>12350</v>
      </c>
      <c r="F57">
        <v>1</v>
      </c>
      <c r="G57">
        <v>32760</v>
      </c>
      <c r="H57">
        <v>130</v>
      </c>
    </row>
    <row r="58" spans="1:8">
      <c r="A58" s="1" t="s">
        <v>108</v>
      </c>
      <c r="B58" t="s">
        <v>141</v>
      </c>
      <c r="C58">
        <f t="shared" si="4"/>
        <v>32602</v>
      </c>
      <c r="D58" s="2">
        <f t="shared" si="3"/>
        <v>14507</v>
      </c>
      <c r="E58">
        <f t="shared" si="2"/>
        <v>12290</v>
      </c>
      <c r="F58">
        <v>1.5</v>
      </c>
      <c r="G58">
        <v>21735</v>
      </c>
      <c r="H58">
        <v>95</v>
      </c>
    </row>
    <row r="59" spans="1:8">
      <c r="A59" s="1" t="s">
        <v>122</v>
      </c>
      <c r="B59" t="s">
        <v>161</v>
      </c>
      <c r="C59">
        <f t="shared" si="4"/>
        <v>32220</v>
      </c>
      <c r="D59" s="2">
        <f t="shared" si="3"/>
        <v>14337</v>
      </c>
      <c r="E59">
        <f t="shared" si="2"/>
        <v>12146</v>
      </c>
      <c r="F59">
        <v>1</v>
      </c>
      <c r="G59">
        <v>32220</v>
      </c>
      <c r="H59">
        <v>111</v>
      </c>
    </row>
    <row r="60" spans="1:8">
      <c r="A60" s="1" t="s">
        <v>156</v>
      </c>
      <c r="B60" t="s">
        <v>160</v>
      </c>
      <c r="C60">
        <f t="shared" si="4"/>
        <v>32116</v>
      </c>
      <c r="D60" s="2">
        <f t="shared" si="3"/>
        <v>14291</v>
      </c>
      <c r="E60">
        <f t="shared" si="2"/>
        <v>12107</v>
      </c>
      <c r="F60">
        <v>1.3</v>
      </c>
      <c r="G60">
        <v>24705</v>
      </c>
      <c r="H60">
        <v>115</v>
      </c>
    </row>
    <row r="61" spans="1:8">
      <c r="A61" s="1" t="s">
        <v>116</v>
      </c>
      <c r="B61" t="s">
        <v>114</v>
      </c>
      <c r="C61">
        <f t="shared" si="4"/>
        <v>31941</v>
      </c>
      <c r="D61" s="2">
        <f t="shared" si="3"/>
        <v>14213</v>
      </c>
      <c r="E61">
        <f t="shared" si="2"/>
        <v>12041</v>
      </c>
      <c r="F61">
        <v>1.3</v>
      </c>
      <c r="G61">
        <v>24570</v>
      </c>
      <c r="H61">
        <v>130</v>
      </c>
    </row>
    <row r="62" spans="1:8">
      <c r="A62" s="1" t="s">
        <v>147</v>
      </c>
      <c r="B62" t="s">
        <v>149</v>
      </c>
      <c r="C62">
        <f t="shared" si="4"/>
        <v>31860</v>
      </c>
      <c r="D62" s="2">
        <f t="shared" si="3"/>
        <v>14177</v>
      </c>
      <c r="E62">
        <f t="shared" si="2"/>
        <v>12011</v>
      </c>
      <c r="F62">
        <v>1</v>
      </c>
      <c r="G62">
        <v>31860</v>
      </c>
      <c r="H62">
        <v>125</v>
      </c>
    </row>
    <row r="63" spans="1:8">
      <c r="A63" s="1" t="s">
        <v>208</v>
      </c>
      <c r="B63" t="s">
        <v>210</v>
      </c>
      <c r="C63">
        <f t="shared" si="4"/>
        <v>31395</v>
      </c>
      <c r="D63" s="2">
        <f t="shared" si="3"/>
        <v>13970</v>
      </c>
      <c r="E63">
        <f t="shared" si="2"/>
        <v>11835</v>
      </c>
      <c r="F63">
        <v>1.3</v>
      </c>
      <c r="G63">
        <v>24150</v>
      </c>
      <c r="H63">
        <v>95</v>
      </c>
    </row>
    <row r="64" spans="1:8">
      <c r="A64" s="1" t="s">
        <v>122</v>
      </c>
      <c r="B64" t="s">
        <v>188</v>
      </c>
      <c r="C64">
        <f t="shared" si="4"/>
        <v>30960</v>
      </c>
      <c r="D64" s="2">
        <f t="shared" si="3"/>
        <v>13777</v>
      </c>
      <c r="E64">
        <f t="shared" si="2"/>
        <v>11671</v>
      </c>
      <c r="F64">
        <v>1</v>
      </c>
      <c r="G64">
        <v>30960</v>
      </c>
      <c r="H64">
        <v>105</v>
      </c>
    </row>
    <row r="65" spans="1:8">
      <c r="A65" s="1" t="s">
        <v>117</v>
      </c>
      <c r="B65" t="s">
        <v>164</v>
      </c>
      <c r="C65">
        <f t="shared" si="4"/>
        <v>30828</v>
      </c>
      <c r="D65" s="2">
        <f t="shared" si="3"/>
        <v>13718</v>
      </c>
      <c r="E65">
        <f t="shared" si="2"/>
        <v>11622</v>
      </c>
      <c r="F65">
        <v>1.3</v>
      </c>
      <c r="G65">
        <v>23714</v>
      </c>
      <c r="H65">
        <v>115</v>
      </c>
    </row>
    <row r="66" spans="1:8">
      <c r="A66" s="1" t="s">
        <v>129</v>
      </c>
      <c r="B66" t="s">
        <v>131</v>
      </c>
      <c r="C66">
        <f t="shared" ref="C66:C97" si="5">ROUNDDOWN(SUM(F66*G66),0)</f>
        <v>30264</v>
      </c>
      <c r="D66" s="2">
        <f t="shared" si="3"/>
        <v>13467</v>
      </c>
      <c r="E66">
        <f t="shared" ref="E66:E123" si="6">ROUNDDOWN(SUM(C66*0.377),0)</f>
        <v>11409</v>
      </c>
      <c r="F66">
        <v>1.3</v>
      </c>
      <c r="G66">
        <v>23280</v>
      </c>
      <c r="H66">
        <v>125</v>
      </c>
    </row>
    <row r="67" spans="1:8">
      <c r="A67" s="1" t="s">
        <v>117</v>
      </c>
      <c r="B67" t="s">
        <v>163</v>
      </c>
      <c r="C67">
        <f t="shared" si="5"/>
        <v>30060</v>
      </c>
      <c r="D67" s="2">
        <f t="shared" si="3"/>
        <v>13376</v>
      </c>
      <c r="E67">
        <f t="shared" si="6"/>
        <v>11332</v>
      </c>
      <c r="F67">
        <v>1</v>
      </c>
      <c r="G67">
        <v>30060</v>
      </c>
      <c r="H67">
        <v>115</v>
      </c>
    </row>
    <row r="68" spans="1:8">
      <c r="A68" s="1" t="s">
        <v>93</v>
      </c>
      <c r="B68" t="s">
        <v>198</v>
      </c>
      <c r="C68">
        <f t="shared" si="5"/>
        <v>30060</v>
      </c>
      <c r="D68" s="2">
        <f t="shared" si="3"/>
        <v>13376</v>
      </c>
      <c r="E68">
        <f t="shared" si="6"/>
        <v>11332</v>
      </c>
      <c r="F68">
        <v>1.5</v>
      </c>
      <c r="G68">
        <v>20040</v>
      </c>
      <c r="H68">
        <v>100</v>
      </c>
    </row>
    <row r="69" spans="1:8">
      <c r="A69" s="1" t="s">
        <v>117</v>
      </c>
      <c r="B69" t="s">
        <v>170</v>
      </c>
      <c r="C69">
        <f t="shared" si="5"/>
        <v>29905</v>
      </c>
      <c r="D69" s="2">
        <f t="shared" si="3"/>
        <v>13307</v>
      </c>
      <c r="E69">
        <f t="shared" si="6"/>
        <v>11274</v>
      </c>
      <c r="F69">
        <v>1.3</v>
      </c>
      <c r="G69">
        <v>23004</v>
      </c>
      <c r="H69">
        <v>110</v>
      </c>
    </row>
    <row r="70" spans="1:8">
      <c r="A70" s="1" t="s">
        <v>93</v>
      </c>
      <c r="B70" t="s">
        <v>182</v>
      </c>
      <c r="C70">
        <f t="shared" si="5"/>
        <v>29160</v>
      </c>
      <c r="D70" s="2">
        <f t="shared" si="3"/>
        <v>12976</v>
      </c>
      <c r="E70">
        <f t="shared" si="6"/>
        <v>10993</v>
      </c>
      <c r="F70">
        <v>1.5</v>
      </c>
      <c r="G70">
        <v>19440</v>
      </c>
      <c r="H70">
        <v>110</v>
      </c>
    </row>
    <row r="71" spans="1:8">
      <c r="A71" s="1" t="s">
        <v>176</v>
      </c>
      <c r="B71" t="s">
        <v>230</v>
      </c>
      <c r="C71">
        <f t="shared" si="5"/>
        <v>29160</v>
      </c>
      <c r="D71" s="2">
        <f t="shared" si="3"/>
        <v>12976</v>
      </c>
      <c r="E71">
        <f t="shared" si="6"/>
        <v>10993</v>
      </c>
      <c r="F71">
        <v>1</v>
      </c>
      <c r="G71">
        <v>29160</v>
      </c>
      <c r="H71">
        <v>110</v>
      </c>
    </row>
    <row r="72" spans="1:8">
      <c r="A72" s="1" t="s">
        <v>205</v>
      </c>
      <c r="B72" t="s">
        <v>206</v>
      </c>
      <c r="C72">
        <f t="shared" si="5"/>
        <v>28440</v>
      </c>
      <c r="D72" s="2">
        <f t="shared" si="3"/>
        <v>12655</v>
      </c>
      <c r="E72">
        <f t="shared" si="6"/>
        <v>10721</v>
      </c>
      <c r="F72">
        <v>1</v>
      </c>
      <c r="G72">
        <v>28440</v>
      </c>
      <c r="H72">
        <v>95</v>
      </c>
    </row>
    <row r="73" spans="1:8">
      <c r="A73" s="1" t="s">
        <v>117</v>
      </c>
      <c r="B73" t="s">
        <v>119</v>
      </c>
      <c r="C73">
        <f t="shared" si="5"/>
        <v>28392</v>
      </c>
      <c r="D73" s="2">
        <f t="shared" ref="D73:D123" si="7">ROUNDDOWN(SUM(C73*0.445),0)</f>
        <v>12634</v>
      </c>
      <c r="E73">
        <f t="shared" si="6"/>
        <v>10703</v>
      </c>
      <c r="F73">
        <v>1.3</v>
      </c>
      <c r="G73">
        <v>21840</v>
      </c>
      <c r="H73">
        <v>130</v>
      </c>
    </row>
    <row r="74" spans="1:8">
      <c r="A74" s="1" t="s">
        <v>108</v>
      </c>
      <c r="B74" t="s">
        <v>140</v>
      </c>
      <c r="C74">
        <f t="shared" si="5"/>
        <v>28255</v>
      </c>
      <c r="D74" s="2">
        <f t="shared" si="7"/>
        <v>12573</v>
      </c>
      <c r="E74">
        <f t="shared" si="6"/>
        <v>10652</v>
      </c>
      <c r="F74">
        <v>1.3</v>
      </c>
      <c r="G74">
        <v>21735</v>
      </c>
      <c r="H74">
        <v>95</v>
      </c>
    </row>
    <row r="75" spans="1:8">
      <c r="A75" s="1" t="s">
        <v>93</v>
      </c>
      <c r="B75" t="s">
        <v>223</v>
      </c>
      <c r="C75">
        <f t="shared" si="5"/>
        <v>28080</v>
      </c>
      <c r="D75" s="2">
        <f t="shared" si="7"/>
        <v>12495</v>
      </c>
      <c r="E75">
        <f t="shared" si="6"/>
        <v>10586</v>
      </c>
      <c r="F75">
        <v>1</v>
      </c>
      <c r="G75">
        <v>28080</v>
      </c>
      <c r="H75">
        <v>104</v>
      </c>
    </row>
    <row r="76" spans="1:8">
      <c r="A76" s="1" t="s">
        <v>103</v>
      </c>
      <c r="B76" t="s">
        <v>106</v>
      </c>
      <c r="C76">
        <f t="shared" si="5"/>
        <v>27982</v>
      </c>
      <c r="D76" s="2">
        <f t="shared" si="7"/>
        <v>12451</v>
      </c>
      <c r="E76">
        <f t="shared" si="6"/>
        <v>10549</v>
      </c>
      <c r="F76">
        <v>1.95</v>
      </c>
      <c r="G76">
        <v>14350</v>
      </c>
      <c r="H76">
        <v>135</v>
      </c>
    </row>
    <row r="77" spans="1:8">
      <c r="A77" s="1" t="s">
        <v>98</v>
      </c>
      <c r="B77" t="s">
        <v>99</v>
      </c>
      <c r="C77">
        <f t="shared" si="5"/>
        <v>27675</v>
      </c>
      <c r="D77" s="2">
        <f t="shared" si="7"/>
        <v>12315</v>
      </c>
      <c r="E77">
        <f t="shared" si="6"/>
        <v>10433</v>
      </c>
      <c r="F77">
        <v>1</v>
      </c>
      <c r="G77">
        <v>27675</v>
      </c>
      <c r="H77">
        <v>135</v>
      </c>
    </row>
    <row r="78" spans="1:8">
      <c r="A78" s="1" t="s">
        <v>122</v>
      </c>
      <c r="B78" t="s">
        <v>199</v>
      </c>
      <c r="C78">
        <f t="shared" si="5"/>
        <v>27360</v>
      </c>
      <c r="D78" s="2">
        <f t="shared" si="7"/>
        <v>12175</v>
      </c>
      <c r="E78">
        <f t="shared" si="6"/>
        <v>10314</v>
      </c>
      <c r="F78">
        <v>1</v>
      </c>
      <c r="G78">
        <v>27360</v>
      </c>
      <c r="H78">
        <v>100</v>
      </c>
    </row>
    <row r="79" spans="1:8">
      <c r="A79" s="1" t="s">
        <v>121</v>
      </c>
      <c r="B79" t="s">
        <v>202</v>
      </c>
      <c r="C79">
        <f t="shared" si="5"/>
        <v>26676</v>
      </c>
      <c r="D79" s="2">
        <f t="shared" si="7"/>
        <v>11870</v>
      </c>
      <c r="E79">
        <f t="shared" si="6"/>
        <v>10056</v>
      </c>
      <c r="F79">
        <v>1.3</v>
      </c>
      <c r="G79">
        <v>20520</v>
      </c>
      <c r="H79">
        <v>100</v>
      </c>
    </row>
    <row r="80" spans="1:8">
      <c r="A80" s="1" t="s">
        <v>93</v>
      </c>
      <c r="B80" t="s">
        <v>197</v>
      </c>
      <c r="C80">
        <f t="shared" si="5"/>
        <v>26052</v>
      </c>
      <c r="D80" s="2">
        <f t="shared" si="7"/>
        <v>11593</v>
      </c>
      <c r="E80">
        <f t="shared" si="6"/>
        <v>9821</v>
      </c>
      <c r="F80">
        <v>1.3</v>
      </c>
      <c r="G80">
        <v>20040</v>
      </c>
      <c r="H80">
        <v>100</v>
      </c>
    </row>
    <row r="81" spans="1:8">
      <c r="A81" s="1" t="s">
        <v>122</v>
      </c>
      <c r="B81" t="s">
        <v>125</v>
      </c>
      <c r="C81">
        <f t="shared" si="5"/>
        <v>25935</v>
      </c>
      <c r="D81" s="2">
        <f t="shared" si="7"/>
        <v>11541</v>
      </c>
      <c r="E81">
        <f t="shared" si="6"/>
        <v>9777</v>
      </c>
      <c r="F81">
        <v>1.5</v>
      </c>
      <c r="G81">
        <v>17290</v>
      </c>
      <c r="H81">
        <v>130</v>
      </c>
    </row>
    <row r="82" spans="1:8">
      <c r="A82" s="1" t="s">
        <v>208</v>
      </c>
      <c r="B82" t="s">
        <v>222</v>
      </c>
      <c r="C82">
        <f t="shared" si="5"/>
        <v>25920</v>
      </c>
      <c r="D82" s="2">
        <f t="shared" si="7"/>
        <v>11534</v>
      </c>
      <c r="E82">
        <f t="shared" si="6"/>
        <v>9771</v>
      </c>
      <c r="F82">
        <v>1.5</v>
      </c>
      <c r="G82">
        <v>17280</v>
      </c>
      <c r="H82">
        <v>145</v>
      </c>
    </row>
    <row r="83" spans="1:8">
      <c r="A83" s="1" t="s">
        <v>93</v>
      </c>
      <c r="B83" t="s">
        <v>181</v>
      </c>
      <c r="C83">
        <f t="shared" si="5"/>
        <v>25272</v>
      </c>
      <c r="D83" s="2">
        <f t="shared" si="7"/>
        <v>11246</v>
      </c>
      <c r="E83">
        <f t="shared" si="6"/>
        <v>9527</v>
      </c>
      <c r="F83">
        <v>1.3</v>
      </c>
      <c r="G83">
        <v>19440</v>
      </c>
      <c r="H83">
        <v>110</v>
      </c>
    </row>
    <row r="84" spans="1:8">
      <c r="A84" s="1" t="s">
        <v>117</v>
      </c>
      <c r="B84" t="s">
        <v>153</v>
      </c>
      <c r="C84">
        <f t="shared" si="5"/>
        <v>25222</v>
      </c>
      <c r="D84" s="2">
        <f t="shared" si="7"/>
        <v>11223</v>
      </c>
      <c r="E84">
        <f t="shared" si="6"/>
        <v>9508</v>
      </c>
      <c r="F84">
        <v>1</v>
      </c>
      <c r="G84">
        <v>25222</v>
      </c>
      <c r="H84">
        <v>125</v>
      </c>
    </row>
    <row r="85" spans="1:8">
      <c r="A85" s="1" t="s">
        <v>156</v>
      </c>
      <c r="B85" t="s">
        <v>159</v>
      </c>
      <c r="C85">
        <f t="shared" si="5"/>
        <v>24705</v>
      </c>
      <c r="D85" s="2">
        <f t="shared" si="7"/>
        <v>10993</v>
      </c>
      <c r="E85">
        <f t="shared" si="6"/>
        <v>9313</v>
      </c>
      <c r="F85">
        <v>1</v>
      </c>
      <c r="G85">
        <v>24705</v>
      </c>
      <c r="H85">
        <v>115</v>
      </c>
    </row>
    <row r="86" spans="1:8">
      <c r="A86" s="1" t="s">
        <v>116</v>
      </c>
      <c r="B86" t="s">
        <v>113</v>
      </c>
      <c r="C86">
        <f t="shared" si="5"/>
        <v>24570</v>
      </c>
      <c r="D86" s="2">
        <f t="shared" si="7"/>
        <v>10933</v>
      </c>
      <c r="E86">
        <f t="shared" si="6"/>
        <v>9262</v>
      </c>
      <c r="F86">
        <v>1</v>
      </c>
      <c r="G86">
        <v>24570</v>
      </c>
      <c r="H86">
        <v>130</v>
      </c>
    </row>
    <row r="87" spans="1:8">
      <c r="A87" s="1" t="s">
        <v>117</v>
      </c>
      <c r="B87" t="s">
        <v>189</v>
      </c>
      <c r="C87">
        <f t="shared" si="5"/>
        <v>24424</v>
      </c>
      <c r="D87" s="2">
        <f t="shared" si="7"/>
        <v>10868</v>
      </c>
      <c r="E87">
        <f t="shared" si="6"/>
        <v>9207</v>
      </c>
      <c r="F87">
        <v>1</v>
      </c>
      <c r="G87">
        <v>24424</v>
      </c>
      <c r="H87">
        <v>105</v>
      </c>
    </row>
    <row r="88" spans="1:8">
      <c r="A88" s="1" t="s">
        <v>208</v>
      </c>
      <c r="B88" t="s">
        <v>209</v>
      </c>
      <c r="C88">
        <f t="shared" si="5"/>
        <v>24150</v>
      </c>
      <c r="D88" s="2">
        <f t="shared" si="7"/>
        <v>10746</v>
      </c>
      <c r="E88">
        <f t="shared" si="6"/>
        <v>9104</v>
      </c>
      <c r="F88">
        <v>1</v>
      </c>
      <c r="G88">
        <v>24150</v>
      </c>
      <c r="H88">
        <v>95</v>
      </c>
    </row>
    <row r="89" spans="1:8">
      <c r="A89" s="1" t="s">
        <v>112</v>
      </c>
      <c r="B89" t="s">
        <v>148</v>
      </c>
      <c r="C89">
        <f t="shared" si="5"/>
        <v>23895</v>
      </c>
      <c r="D89" s="2">
        <f t="shared" si="7"/>
        <v>10633</v>
      </c>
      <c r="E89">
        <f t="shared" si="6"/>
        <v>9008</v>
      </c>
      <c r="F89">
        <v>1</v>
      </c>
      <c r="G89">
        <v>23895</v>
      </c>
      <c r="H89">
        <v>125</v>
      </c>
    </row>
    <row r="90" spans="1:8">
      <c r="A90" s="1" t="s">
        <v>117</v>
      </c>
      <c r="B90" t="s">
        <v>162</v>
      </c>
      <c r="C90">
        <f t="shared" si="5"/>
        <v>23714</v>
      </c>
      <c r="D90" s="2">
        <f t="shared" si="7"/>
        <v>10552</v>
      </c>
      <c r="E90">
        <f t="shared" si="6"/>
        <v>8940</v>
      </c>
      <c r="F90">
        <v>1</v>
      </c>
      <c r="G90">
        <v>23714</v>
      </c>
      <c r="H90">
        <v>115</v>
      </c>
    </row>
    <row r="91" spans="1:8">
      <c r="A91" s="1" t="s">
        <v>129</v>
      </c>
      <c r="B91" t="s">
        <v>130</v>
      </c>
      <c r="C91">
        <f t="shared" si="5"/>
        <v>23280</v>
      </c>
      <c r="D91" s="2">
        <f t="shared" si="7"/>
        <v>10359</v>
      </c>
      <c r="E91">
        <f t="shared" si="6"/>
        <v>8776</v>
      </c>
      <c r="F91">
        <v>1</v>
      </c>
      <c r="G91">
        <v>23280</v>
      </c>
      <c r="H91">
        <v>125</v>
      </c>
    </row>
    <row r="92" spans="1:8">
      <c r="A92" s="1" t="s">
        <v>117</v>
      </c>
      <c r="B92" t="s">
        <v>169</v>
      </c>
      <c r="C92">
        <f t="shared" si="5"/>
        <v>23004</v>
      </c>
      <c r="D92" s="2">
        <f t="shared" si="7"/>
        <v>10236</v>
      </c>
      <c r="E92">
        <f t="shared" si="6"/>
        <v>8672</v>
      </c>
      <c r="F92">
        <v>1</v>
      </c>
      <c r="G92">
        <v>23004</v>
      </c>
      <c r="H92">
        <v>110</v>
      </c>
    </row>
    <row r="93" spans="1:8">
      <c r="A93" s="1" t="s">
        <v>122</v>
      </c>
      <c r="B93" t="s">
        <v>124</v>
      </c>
      <c r="C93">
        <f t="shared" si="5"/>
        <v>22477</v>
      </c>
      <c r="D93" s="2">
        <f t="shared" si="7"/>
        <v>10002</v>
      </c>
      <c r="E93">
        <f t="shared" si="6"/>
        <v>8473</v>
      </c>
      <c r="F93">
        <v>1.3</v>
      </c>
      <c r="G93">
        <v>17290</v>
      </c>
      <c r="H93">
        <v>130</v>
      </c>
    </row>
    <row r="94" spans="1:8">
      <c r="A94" s="1" t="s">
        <v>93</v>
      </c>
      <c r="B94" t="s">
        <v>158</v>
      </c>
      <c r="C94">
        <f t="shared" si="5"/>
        <v>21960</v>
      </c>
      <c r="D94" s="2">
        <f t="shared" si="7"/>
        <v>9772</v>
      </c>
      <c r="E94">
        <f t="shared" si="6"/>
        <v>8278</v>
      </c>
      <c r="F94" s="6">
        <v>1</v>
      </c>
      <c r="G94">
        <v>21960</v>
      </c>
      <c r="H94">
        <v>115</v>
      </c>
    </row>
    <row r="95" spans="1:8">
      <c r="A95" s="1" t="s">
        <v>117</v>
      </c>
      <c r="B95" t="s">
        <v>118</v>
      </c>
      <c r="C95">
        <f t="shared" si="5"/>
        <v>21840</v>
      </c>
      <c r="D95" s="2">
        <f t="shared" si="7"/>
        <v>9718</v>
      </c>
      <c r="E95">
        <f t="shared" si="6"/>
        <v>8233</v>
      </c>
      <c r="F95">
        <v>1</v>
      </c>
      <c r="G95">
        <v>21840</v>
      </c>
      <c r="H95">
        <v>130</v>
      </c>
    </row>
    <row r="96" spans="1:8">
      <c r="A96" s="1" t="s">
        <v>144</v>
      </c>
      <c r="B96" t="s">
        <v>145</v>
      </c>
      <c r="C96">
        <f t="shared" si="5"/>
        <v>21840</v>
      </c>
      <c r="D96" s="2">
        <f t="shared" si="7"/>
        <v>9718</v>
      </c>
      <c r="E96">
        <f t="shared" si="6"/>
        <v>8233</v>
      </c>
      <c r="F96">
        <v>1</v>
      </c>
      <c r="G96">
        <v>21840</v>
      </c>
      <c r="H96">
        <v>130</v>
      </c>
    </row>
    <row r="97" spans="1:8">
      <c r="A97" s="1" t="s">
        <v>108</v>
      </c>
      <c r="B97" t="s">
        <v>139</v>
      </c>
      <c r="C97">
        <f t="shared" si="5"/>
        <v>21735</v>
      </c>
      <c r="D97" s="2">
        <f t="shared" si="7"/>
        <v>9672</v>
      </c>
      <c r="E97">
        <f t="shared" si="6"/>
        <v>8194</v>
      </c>
      <c r="F97">
        <v>1</v>
      </c>
      <c r="G97">
        <v>21735</v>
      </c>
      <c r="H97">
        <v>95</v>
      </c>
    </row>
    <row r="98" spans="1:8">
      <c r="A98" s="1" t="s">
        <v>103</v>
      </c>
      <c r="B98" t="s">
        <v>105</v>
      </c>
      <c r="C98">
        <f t="shared" ref="C98:C123" si="8">ROUNDDOWN(SUM(F98*G98),0)</f>
        <v>21525</v>
      </c>
      <c r="D98" s="2">
        <f t="shared" si="7"/>
        <v>9578</v>
      </c>
      <c r="E98">
        <f t="shared" si="6"/>
        <v>8114</v>
      </c>
      <c r="F98">
        <v>1.5</v>
      </c>
      <c r="G98">
        <v>14350</v>
      </c>
      <c r="H98">
        <v>135</v>
      </c>
    </row>
    <row r="99" spans="1:8">
      <c r="A99" s="1" t="s">
        <v>146</v>
      </c>
      <c r="B99" t="s">
        <v>155</v>
      </c>
      <c r="C99">
        <f t="shared" si="8"/>
        <v>21168</v>
      </c>
      <c r="D99" s="2">
        <f t="shared" si="7"/>
        <v>9419</v>
      </c>
      <c r="E99">
        <f t="shared" si="6"/>
        <v>7980</v>
      </c>
      <c r="F99">
        <v>1</v>
      </c>
      <c r="G99">
        <v>21168</v>
      </c>
      <c r="H99">
        <v>115</v>
      </c>
    </row>
    <row r="100" spans="1:8">
      <c r="A100" s="1" t="s">
        <v>121</v>
      </c>
      <c r="B100" t="s">
        <v>201</v>
      </c>
      <c r="C100">
        <f t="shared" si="8"/>
        <v>20520</v>
      </c>
      <c r="D100" s="2">
        <f t="shared" si="7"/>
        <v>9131</v>
      </c>
      <c r="E100">
        <f t="shared" si="6"/>
        <v>7736</v>
      </c>
      <c r="F100">
        <v>1</v>
      </c>
      <c r="G100">
        <v>20520</v>
      </c>
      <c r="H100">
        <v>100</v>
      </c>
    </row>
    <row r="101" spans="1:8">
      <c r="A101" s="1" t="s">
        <v>93</v>
      </c>
      <c r="B101" t="s">
        <v>196</v>
      </c>
      <c r="C101">
        <f t="shared" si="8"/>
        <v>20040</v>
      </c>
      <c r="D101" s="2">
        <f t="shared" si="7"/>
        <v>8917</v>
      </c>
      <c r="E101">
        <f t="shared" si="6"/>
        <v>7555</v>
      </c>
      <c r="F101">
        <v>1</v>
      </c>
      <c r="G101">
        <v>20040</v>
      </c>
      <c r="H101">
        <v>100</v>
      </c>
    </row>
    <row r="102" spans="1:8">
      <c r="A102" s="1" t="s">
        <v>93</v>
      </c>
      <c r="B102" t="s">
        <v>180</v>
      </c>
      <c r="C102">
        <f t="shared" si="8"/>
        <v>19440</v>
      </c>
      <c r="D102" s="2">
        <f t="shared" si="7"/>
        <v>8650</v>
      </c>
      <c r="E102">
        <f t="shared" si="6"/>
        <v>7328</v>
      </c>
      <c r="F102">
        <v>1</v>
      </c>
      <c r="G102">
        <v>19440</v>
      </c>
      <c r="H102">
        <v>110</v>
      </c>
    </row>
    <row r="103" spans="1:8">
      <c r="A103" s="1" t="s">
        <v>211</v>
      </c>
      <c r="B103" t="s">
        <v>212</v>
      </c>
      <c r="C103">
        <f t="shared" si="8"/>
        <v>19320</v>
      </c>
      <c r="D103" s="2">
        <f t="shared" si="7"/>
        <v>8597</v>
      </c>
      <c r="E103">
        <f t="shared" si="6"/>
        <v>7283</v>
      </c>
      <c r="F103">
        <v>1</v>
      </c>
      <c r="G103">
        <v>19320</v>
      </c>
      <c r="H103">
        <v>95</v>
      </c>
    </row>
    <row r="104" spans="1:8">
      <c r="A104" s="1" t="s">
        <v>93</v>
      </c>
      <c r="B104" t="s">
        <v>232</v>
      </c>
      <c r="C104">
        <f t="shared" si="8"/>
        <v>19005</v>
      </c>
      <c r="D104" s="2">
        <f t="shared" si="7"/>
        <v>8457</v>
      </c>
      <c r="E104">
        <f t="shared" si="6"/>
        <v>7164</v>
      </c>
      <c r="F104">
        <v>1.5</v>
      </c>
      <c r="G104">
        <v>12670</v>
      </c>
      <c r="H104">
        <v>130</v>
      </c>
    </row>
    <row r="105" spans="1:8">
      <c r="A105" s="1" t="s">
        <v>166</v>
      </c>
      <c r="B105" t="s">
        <v>204</v>
      </c>
      <c r="C105">
        <f t="shared" si="8"/>
        <v>18772</v>
      </c>
      <c r="D105" s="2">
        <f t="shared" si="7"/>
        <v>8353</v>
      </c>
      <c r="E105">
        <f t="shared" si="6"/>
        <v>7077</v>
      </c>
      <c r="F105">
        <v>1.3</v>
      </c>
      <c r="G105">
        <v>14440</v>
      </c>
      <c r="H105">
        <v>100</v>
      </c>
    </row>
    <row r="106" spans="1:8">
      <c r="A106" s="1" t="s">
        <v>103</v>
      </c>
      <c r="B106" t="s">
        <v>107</v>
      </c>
      <c r="C106">
        <f t="shared" si="8"/>
        <v>18655</v>
      </c>
      <c r="D106" s="2">
        <f t="shared" si="7"/>
        <v>8301</v>
      </c>
      <c r="E106">
        <f t="shared" si="6"/>
        <v>7032</v>
      </c>
      <c r="F106">
        <v>1.3</v>
      </c>
      <c r="G106">
        <v>14350</v>
      </c>
      <c r="H106">
        <v>135</v>
      </c>
    </row>
    <row r="107" spans="1:8">
      <c r="A107" s="1" t="s">
        <v>183</v>
      </c>
      <c r="B107" t="s">
        <v>185</v>
      </c>
      <c r="C107">
        <f t="shared" si="8"/>
        <v>17812</v>
      </c>
      <c r="D107" s="2">
        <f t="shared" si="7"/>
        <v>7926</v>
      </c>
      <c r="E107">
        <f t="shared" si="6"/>
        <v>6715</v>
      </c>
      <c r="F107">
        <v>1.5</v>
      </c>
      <c r="G107">
        <v>11875</v>
      </c>
      <c r="H107">
        <v>105</v>
      </c>
    </row>
    <row r="108" spans="1:8">
      <c r="A108" s="1" t="s">
        <v>122</v>
      </c>
      <c r="B108" t="s">
        <v>123</v>
      </c>
      <c r="C108">
        <f t="shared" si="8"/>
        <v>17290</v>
      </c>
      <c r="D108" s="2">
        <f t="shared" si="7"/>
        <v>7694</v>
      </c>
      <c r="E108">
        <f t="shared" si="6"/>
        <v>6518</v>
      </c>
      <c r="F108">
        <v>1</v>
      </c>
      <c r="G108">
        <v>17290</v>
      </c>
      <c r="H108">
        <v>130</v>
      </c>
    </row>
    <row r="109" spans="1:8">
      <c r="A109" s="1" t="s">
        <v>208</v>
      </c>
      <c r="B109" t="s">
        <v>221</v>
      </c>
      <c r="C109">
        <f t="shared" si="8"/>
        <v>17280</v>
      </c>
      <c r="D109" s="2">
        <f t="shared" si="7"/>
        <v>7689</v>
      </c>
      <c r="E109">
        <f t="shared" si="6"/>
        <v>6514</v>
      </c>
      <c r="F109">
        <v>1</v>
      </c>
      <c r="G109">
        <v>17280</v>
      </c>
      <c r="H109">
        <v>145</v>
      </c>
    </row>
    <row r="110" spans="1:8">
      <c r="A110" s="1" t="s">
        <v>156</v>
      </c>
      <c r="B110" t="s">
        <v>157</v>
      </c>
      <c r="C110">
        <f t="shared" si="8"/>
        <v>17010</v>
      </c>
      <c r="D110" s="2">
        <f t="shared" si="7"/>
        <v>7569</v>
      </c>
      <c r="E110">
        <f t="shared" si="6"/>
        <v>6412</v>
      </c>
      <c r="F110">
        <v>1</v>
      </c>
      <c r="G110">
        <v>17010</v>
      </c>
      <c r="H110">
        <v>115</v>
      </c>
    </row>
    <row r="111" spans="1:8">
      <c r="A111" s="1" t="s">
        <v>166</v>
      </c>
      <c r="B111" t="s">
        <v>175</v>
      </c>
      <c r="C111">
        <f t="shared" si="8"/>
        <v>17010</v>
      </c>
      <c r="D111" s="2">
        <f t="shared" si="7"/>
        <v>7569</v>
      </c>
      <c r="E111">
        <f t="shared" si="6"/>
        <v>6412</v>
      </c>
      <c r="F111">
        <v>1.5</v>
      </c>
      <c r="G111">
        <v>11340</v>
      </c>
      <c r="H111">
        <v>110</v>
      </c>
    </row>
    <row r="112" spans="1:8">
      <c r="A112" s="1" t="s">
        <v>93</v>
      </c>
      <c r="B112" t="s">
        <v>233</v>
      </c>
      <c r="C112">
        <f t="shared" si="8"/>
        <v>16471</v>
      </c>
      <c r="D112" s="2">
        <f t="shared" si="7"/>
        <v>7329</v>
      </c>
      <c r="E112">
        <f t="shared" si="6"/>
        <v>6209</v>
      </c>
      <c r="F112">
        <v>1.3</v>
      </c>
      <c r="G112">
        <v>12670</v>
      </c>
      <c r="H112">
        <v>130</v>
      </c>
    </row>
    <row r="113" spans="1:8">
      <c r="A113" s="1" t="s">
        <v>166</v>
      </c>
      <c r="B113" t="s">
        <v>213</v>
      </c>
      <c r="C113">
        <f t="shared" si="8"/>
        <v>15295</v>
      </c>
      <c r="D113" s="2">
        <f t="shared" si="7"/>
        <v>6806</v>
      </c>
      <c r="E113">
        <f t="shared" si="6"/>
        <v>5766</v>
      </c>
      <c r="F113">
        <v>1</v>
      </c>
      <c r="G113">
        <v>15295</v>
      </c>
      <c r="H113">
        <v>95</v>
      </c>
    </row>
    <row r="114" spans="1:8">
      <c r="A114" s="1" t="s">
        <v>166</v>
      </c>
      <c r="B114" t="s">
        <v>168</v>
      </c>
      <c r="C114">
        <f t="shared" si="8"/>
        <v>15197</v>
      </c>
      <c r="D114" s="2">
        <f t="shared" si="7"/>
        <v>6762</v>
      </c>
      <c r="E114">
        <f t="shared" si="6"/>
        <v>5729</v>
      </c>
      <c r="F114">
        <v>1.3</v>
      </c>
      <c r="G114">
        <v>11690</v>
      </c>
      <c r="H114">
        <v>115</v>
      </c>
    </row>
    <row r="115" spans="1:8">
      <c r="A115" s="1" t="s">
        <v>166</v>
      </c>
      <c r="B115" t="s">
        <v>174</v>
      </c>
      <c r="C115">
        <f t="shared" si="8"/>
        <v>14742</v>
      </c>
      <c r="D115" s="2">
        <f t="shared" si="7"/>
        <v>6560</v>
      </c>
      <c r="E115">
        <f t="shared" si="6"/>
        <v>5557</v>
      </c>
      <c r="F115">
        <v>1.3</v>
      </c>
      <c r="G115">
        <v>11340</v>
      </c>
      <c r="H115">
        <v>110</v>
      </c>
    </row>
    <row r="116" spans="1:8">
      <c r="A116" s="1" t="s">
        <v>166</v>
      </c>
      <c r="B116" t="s">
        <v>203</v>
      </c>
      <c r="C116">
        <f t="shared" si="8"/>
        <v>14440</v>
      </c>
      <c r="D116" s="2">
        <f t="shared" si="7"/>
        <v>6425</v>
      </c>
      <c r="E116">
        <f t="shared" si="6"/>
        <v>5443</v>
      </c>
      <c r="F116">
        <v>1</v>
      </c>
      <c r="G116">
        <v>14440</v>
      </c>
      <c r="H116">
        <v>100</v>
      </c>
    </row>
    <row r="117" spans="1:8">
      <c r="A117" s="1" t="s">
        <v>103</v>
      </c>
      <c r="B117" t="s">
        <v>104</v>
      </c>
      <c r="C117">
        <f t="shared" si="8"/>
        <v>14350</v>
      </c>
      <c r="D117" s="2">
        <f t="shared" si="7"/>
        <v>6385</v>
      </c>
      <c r="E117">
        <f t="shared" si="6"/>
        <v>5409</v>
      </c>
      <c r="F117">
        <v>1</v>
      </c>
      <c r="G117">
        <v>14350</v>
      </c>
      <c r="H117">
        <v>135</v>
      </c>
    </row>
    <row r="118" spans="1:8">
      <c r="A118" s="1" t="s">
        <v>166</v>
      </c>
      <c r="B118" t="s">
        <v>228</v>
      </c>
      <c r="C118">
        <f t="shared" si="8"/>
        <v>14196</v>
      </c>
      <c r="D118" s="2">
        <f t="shared" si="7"/>
        <v>6317</v>
      </c>
      <c r="E118">
        <f t="shared" si="6"/>
        <v>5351</v>
      </c>
      <c r="F118">
        <v>1.3</v>
      </c>
      <c r="G118">
        <v>10920</v>
      </c>
      <c r="H118">
        <v>104</v>
      </c>
    </row>
    <row r="119" spans="1:8">
      <c r="A119" s="1" t="s">
        <v>93</v>
      </c>
      <c r="B119" t="s">
        <v>234</v>
      </c>
      <c r="C119">
        <f t="shared" si="8"/>
        <v>12670</v>
      </c>
      <c r="D119" s="2">
        <f t="shared" si="7"/>
        <v>5638</v>
      </c>
      <c r="E119">
        <f t="shared" si="6"/>
        <v>4776</v>
      </c>
      <c r="F119">
        <v>1</v>
      </c>
      <c r="G119">
        <v>12670</v>
      </c>
      <c r="H119">
        <v>130</v>
      </c>
    </row>
    <row r="120" spans="1:8">
      <c r="A120" s="1" t="s">
        <v>183</v>
      </c>
      <c r="B120" t="s">
        <v>184</v>
      </c>
      <c r="C120">
        <f t="shared" si="8"/>
        <v>11875</v>
      </c>
      <c r="D120" s="2">
        <f t="shared" si="7"/>
        <v>5284</v>
      </c>
      <c r="E120">
        <f t="shared" si="6"/>
        <v>4476</v>
      </c>
      <c r="F120">
        <v>1</v>
      </c>
      <c r="G120">
        <v>11875</v>
      </c>
      <c r="H120">
        <v>105</v>
      </c>
    </row>
    <row r="121" spans="1:8">
      <c r="A121" s="1" t="s">
        <v>166</v>
      </c>
      <c r="B121" t="s">
        <v>167</v>
      </c>
      <c r="C121">
        <f t="shared" si="8"/>
        <v>11690</v>
      </c>
      <c r="D121" s="2">
        <f t="shared" si="7"/>
        <v>5202</v>
      </c>
      <c r="E121">
        <f t="shared" si="6"/>
        <v>4407</v>
      </c>
      <c r="F121">
        <v>1</v>
      </c>
      <c r="G121">
        <v>11690</v>
      </c>
      <c r="H121">
        <v>115</v>
      </c>
    </row>
    <row r="122" spans="1:8">
      <c r="A122" s="1" t="s">
        <v>166</v>
      </c>
      <c r="B122" t="s">
        <v>172</v>
      </c>
      <c r="C122">
        <f t="shared" si="8"/>
        <v>11340</v>
      </c>
      <c r="D122" s="2">
        <f t="shared" si="7"/>
        <v>5046</v>
      </c>
      <c r="E122">
        <f t="shared" si="6"/>
        <v>4275</v>
      </c>
      <c r="F122">
        <v>1</v>
      </c>
      <c r="G122">
        <v>11340</v>
      </c>
      <c r="H122">
        <v>110</v>
      </c>
    </row>
    <row r="123" spans="1:8">
      <c r="A123" s="1" t="s">
        <v>166</v>
      </c>
      <c r="B123" t="s">
        <v>227</v>
      </c>
      <c r="C123">
        <f t="shared" si="8"/>
        <v>10920</v>
      </c>
      <c r="D123" s="2">
        <f t="shared" si="7"/>
        <v>4859</v>
      </c>
      <c r="E123">
        <f t="shared" si="6"/>
        <v>4116</v>
      </c>
      <c r="F123">
        <v>1</v>
      </c>
      <c r="G123">
        <v>10920</v>
      </c>
      <c r="H123">
        <v>104</v>
      </c>
    </row>
  </sheetData>
  <sortState ref="A2:F123">
    <sortCondition descending="1" ref="C106"/>
  </sortState>
  <phoneticPr fontId="1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activeCell="I81" sqref="I81"/>
    </sheetView>
  </sheetViews>
  <sheetFormatPr defaultRowHeight="13.2"/>
  <cols>
    <col min="1" max="1" width="21.88671875" customWidth="1"/>
    <col min="9" max="9" width="14.6640625" customWidth="1"/>
  </cols>
  <sheetData>
    <row r="1" spans="1:9">
      <c r="A1" t="s">
        <v>239</v>
      </c>
      <c r="B1" t="s">
        <v>240</v>
      </c>
      <c r="C1" t="s">
        <v>241</v>
      </c>
      <c r="D1" t="s">
        <v>242</v>
      </c>
      <c r="E1" t="s">
        <v>243</v>
      </c>
      <c r="F1" t="s">
        <v>244</v>
      </c>
      <c r="G1" t="s">
        <v>248</v>
      </c>
      <c r="H1" t="s">
        <v>249</v>
      </c>
      <c r="I1" t="s">
        <v>273</v>
      </c>
    </row>
    <row r="2" spans="1:9">
      <c r="A2" t="s">
        <v>263</v>
      </c>
      <c r="B2">
        <v>357</v>
      </c>
      <c r="C2">
        <v>93</v>
      </c>
      <c r="D2">
        <v>189</v>
      </c>
      <c r="E2">
        <f>SUM(B2*C2)</f>
        <v>33201</v>
      </c>
      <c r="F2">
        <f>SUM(B2*D2)</f>
        <v>67473</v>
      </c>
    </row>
    <row r="3" spans="1:9">
      <c r="A3" t="s">
        <v>268</v>
      </c>
      <c r="B3">
        <v>326</v>
      </c>
      <c r="C3">
        <v>93</v>
      </c>
      <c r="D3">
        <v>189</v>
      </c>
      <c r="E3">
        <f>SUM(B3*C3)</f>
        <v>30318</v>
      </c>
      <c r="F3">
        <f>SUM(B3*D3)</f>
        <v>61614</v>
      </c>
    </row>
    <row r="4" spans="1:9">
      <c r="A4" t="s">
        <v>283</v>
      </c>
      <c r="B4">
        <v>198</v>
      </c>
      <c r="C4">
        <v>116</v>
      </c>
      <c r="D4">
        <v>121</v>
      </c>
      <c r="E4">
        <f>SUM(B4*C4*2)</f>
        <v>45936</v>
      </c>
      <c r="F4">
        <f>SUM(B4*D4*2)</f>
        <v>47916</v>
      </c>
    </row>
    <row r="5" spans="1:9">
      <c r="A5" t="s">
        <v>262</v>
      </c>
      <c r="B5">
        <v>192</v>
      </c>
      <c r="C5">
        <v>165</v>
      </c>
      <c r="D5">
        <v>241</v>
      </c>
      <c r="E5">
        <f>SUM(B5*C5)</f>
        <v>31680</v>
      </c>
      <c r="F5">
        <f>SUM(B5*D5)</f>
        <v>46272</v>
      </c>
      <c r="I5" t="s">
        <v>278</v>
      </c>
    </row>
    <row r="6" spans="1:9">
      <c r="A6" t="s">
        <v>300</v>
      </c>
      <c r="B6">
        <v>227</v>
      </c>
      <c r="C6">
        <v>141</v>
      </c>
      <c r="D6">
        <v>200</v>
      </c>
      <c r="E6">
        <f>SUM(B6*C6)</f>
        <v>32007</v>
      </c>
      <c r="F6">
        <f>SUM(B6*D6)</f>
        <v>45400</v>
      </c>
      <c r="G6">
        <f>ROUNDDOWN(SUM(B6*C6*1.25),0)</f>
        <v>40008</v>
      </c>
      <c r="H6">
        <f>ROUNDDOWN(SUM(B6*D6*1.25),0)</f>
        <v>56750</v>
      </c>
    </row>
    <row r="7" spans="1:9">
      <c r="A7" t="s">
        <v>282</v>
      </c>
      <c r="B7">
        <v>167</v>
      </c>
      <c r="C7">
        <v>116</v>
      </c>
      <c r="D7">
        <v>121</v>
      </c>
      <c r="E7">
        <f>SUM(B7*C7*2)</f>
        <v>38744</v>
      </c>
      <c r="F7">
        <f>SUM(B7*D7*2)</f>
        <v>40414</v>
      </c>
    </row>
    <row r="8" spans="1:9">
      <c r="A8" t="s">
        <v>254</v>
      </c>
      <c r="B8">
        <v>207</v>
      </c>
      <c r="C8">
        <v>136</v>
      </c>
      <c r="D8">
        <v>187</v>
      </c>
      <c r="E8">
        <f>SUM(B8*C8)</f>
        <v>28152</v>
      </c>
      <c r="F8">
        <f>SUM(B8*D8)</f>
        <v>38709</v>
      </c>
      <c r="G8">
        <f>ROUNDDOWN(SUM(B8*C8*1.25),0)</f>
        <v>35190</v>
      </c>
      <c r="H8">
        <f>ROUNDDOWN(SUM(B8*D8*1.25),0)</f>
        <v>48386</v>
      </c>
    </row>
    <row r="9" spans="1:9">
      <c r="A9" t="s">
        <v>259</v>
      </c>
      <c r="B9">
        <v>207</v>
      </c>
      <c r="C9">
        <v>91</v>
      </c>
      <c r="D9">
        <v>172</v>
      </c>
      <c r="E9">
        <f>SUM(B9*C9)</f>
        <v>18837</v>
      </c>
      <c r="F9">
        <f>SUM(B9*D9)</f>
        <v>35604</v>
      </c>
      <c r="G9">
        <f>ROUNDDOWN(SUM(B9*C9*1.25),0)</f>
        <v>23546</v>
      </c>
      <c r="H9">
        <f>ROUNDDOWN(SUM(B9*D9*1.25),0)</f>
        <v>44505</v>
      </c>
    </row>
    <row r="10" spans="1:9">
      <c r="A10" t="s">
        <v>299</v>
      </c>
      <c r="B10">
        <v>227</v>
      </c>
      <c r="C10">
        <v>189</v>
      </c>
      <c r="D10">
        <v>151</v>
      </c>
      <c r="E10">
        <f>SUM(B10*C10)</f>
        <v>42903</v>
      </c>
      <c r="F10">
        <f>SUM(B10*D10)</f>
        <v>34277</v>
      </c>
      <c r="G10">
        <f>ROUNDDOWN(SUM(B10*C10*1.25),0)</f>
        <v>53628</v>
      </c>
      <c r="H10">
        <f>ROUNDDOWN(SUM(B10*D10*1.25),0)</f>
        <v>42846</v>
      </c>
    </row>
    <row r="11" spans="1:9">
      <c r="A11" t="s">
        <v>261</v>
      </c>
      <c r="B11">
        <v>192</v>
      </c>
      <c r="C11">
        <v>234</v>
      </c>
      <c r="D11">
        <v>174</v>
      </c>
      <c r="E11">
        <f>SUM(B11*C11)</f>
        <v>44928</v>
      </c>
      <c r="F11">
        <f>SUM(B11*D11)</f>
        <v>33408</v>
      </c>
      <c r="I11" t="s">
        <v>278</v>
      </c>
    </row>
    <row r="12" spans="1:9">
      <c r="A12" t="s">
        <v>280</v>
      </c>
      <c r="B12">
        <v>181</v>
      </c>
      <c r="C12">
        <v>152</v>
      </c>
      <c r="D12">
        <v>184</v>
      </c>
      <c r="E12">
        <f>SUM(B12*C12)</f>
        <v>27512</v>
      </c>
      <c r="F12">
        <f>SUM(B12*D12)</f>
        <v>33304</v>
      </c>
      <c r="G12">
        <f>ROUNDDOWN(SUM(B12*C12*1.25),0)</f>
        <v>34390</v>
      </c>
      <c r="H12">
        <f>ROUNDDOWN(SUM(B12*D12*1.25),0)</f>
        <v>41630</v>
      </c>
    </row>
    <row r="13" spans="1:9">
      <c r="A13" t="s">
        <v>307</v>
      </c>
      <c r="B13">
        <v>197</v>
      </c>
      <c r="C13">
        <v>139</v>
      </c>
      <c r="D13">
        <v>167</v>
      </c>
      <c r="E13">
        <f>SUM(B13*C13)</f>
        <v>27383</v>
      </c>
      <c r="F13">
        <f>SUM(B13*D13)</f>
        <v>32899</v>
      </c>
      <c r="G13">
        <f>ROUNDDOWN(SUM(B13*C13*1.25),0)</f>
        <v>34228</v>
      </c>
      <c r="H13">
        <f>ROUNDDOWN(SUM(B13*D13*1.25),0)</f>
        <v>41123</v>
      </c>
    </row>
    <row r="14" spans="1:9">
      <c r="A14" t="s">
        <v>321</v>
      </c>
      <c r="B14">
        <v>217</v>
      </c>
      <c r="C14">
        <v>139</v>
      </c>
      <c r="D14">
        <v>150</v>
      </c>
      <c r="E14">
        <f>SUM(B14*C14)</f>
        <v>30163</v>
      </c>
      <c r="F14">
        <f>SUM(B14*D14)</f>
        <v>32550</v>
      </c>
      <c r="G14">
        <f>ROUNDDOWN(SUM(B14*C14*1.25),0)</f>
        <v>37703</v>
      </c>
      <c r="H14">
        <f>ROUNDDOWN(SUM(B14*D14*1.25),0)</f>
        <v>40687</v>
      </c>
    </row>
    <row r="15" spans="1:9">
      <c r="A15" t="s">
        <v>314</v>
      </c>
      <c r="B15">
        <v>215</v>
      </c>
      <c r="C15">
        <v>139</v>
      </c>
      <c r="D15">
        <v>136</v>
      </c>
      <c r="E15">
        <f>SUM(B15*C15)</f>
        <v>29885</v>
      </c>
      <c r="F15">
        <f>SUM(B15*D15)</f>
        <v>29240</v>
      </c>
      <c r="G15">
        <f>ROUNDDOWN(SUM(B15*C15*1.25),0)</f>
        <v>37356</v>
      </c>
      <c r="H15">
        <f>ROUNDDOWN(SUM(B15*D15*1.25),0)</f>
        <v>36550</v>
      </c>
    </row>
    <row r="16" spans="1:9">
      <c r="A16" t="s">
        <v>323</v>
      </c>
      <c r="B16">
        <v>187</v>
      </c>
      <c r="C16">
        <v>111</v>
      </c>
      <c r="D16">
        <v>151</v>
      </c>
      <c r="E16">
        <f>SUM(B16*C16)</f>
        <v>20757</v>
      </c>
      <c r="F16">
        <f>SUM(B16*D16)</f>
        <v>28237</v>
      </c>
      <c r="G16">
        <f>ROUNDDOWN(SUM(B16*C16*1.25),0)</f>
        <v>25946</v>
      </c>
      <c r="H16">
        <f>ROUNDDOWN(SUM(B16*D16*1.25),0)</f>
        <v>35296</v>
      </c>
    </row>
    <row r="17" spans="1:9">
      <c r="A17" t="s">
        <v>257</v>
      </c>
      <c r="B17">
        <v>207</v>
      </c>
      <c r="C17">
        <v>183</v>
      </c>
      <c r="D17">
        <v>136</v>
      </c>
      <c r="E17">
        <f>SUM(B17*C17)</f>
        <v>37881</v>
      </c>
      <c r="F17">
        <f>SUM(B17*D17)</f>
        <v>28152</v>
      </c>
      <c r="G17">
        <f>ROUNDDOWN(SUM(B17*C17*1.25),0)</f>
        <v>47351</v>
      </c>
      <c r="H17">
        <f>ROUNDDOWN(SUM(B17*D17*1.25),0)</f>
        <v>35190</v>
      </c>
    </row>
    <row r="18" spans="1:9">
      <c r="A18" t="s">
        <v>331</v>
      </c>
      <c r="B18">
        <v>192</v>
      </c>
      <c r="C18">
        <v>116</v>
      </c>
      <c r="D18">
        <v>136</v>
      </c>
      <c r="E18">
        <f>SUM(B18*C18)</f>
        <v>22272</v>
      </c>
      <c r="F18">
        <f>SUM(B18*D18)</f>
        <v>26112</v>
      </c>
      <c r="G18">
        <f>ROUNDDOWN(SUM(B18*C18*1.25),0)</f>
        <v>27840</v>
      </c>
      <c r="H18">
        <f>ROUNDDOWN(SUM(B18*D18*1.25),0)</f>
        <v>32640</v>
      </c>
    </row>
    <row r="19" spans="1:9">
      <c r="A19" t="s">
        <v>258</v>
      </c>
      <c r="B19">
        <v>207</v>
      </c>
      <c r="C19">
        <v>134</v>
      </c>
      <c r="D19">
        <v>126</v>
      </c>
      <c r="E19">
        <f>SUM(B19*C19)</f>
        <v>27738</v>
      </c>
      <c r="F19">
        <f>SUM(B19*D19)</f>
        <v>26082</v>
      </c>
      <c r="G19">
        <f>ROUNDDOWN(SUM(B19*C19*1.25),0)</f>
        <v>34672</v>
      </c>
      <c r="H19">
        <f>ROUNDDOWN(SUM(B19*D19*1.25),0)</f>
        <v>32602</v>
      </c>
    </row>
    <row r="20" spans="1:9">
      <c r="A20" t="s">
        <v>250</v>
      </c>
      <c r="B20">
        <v>187</v>
      </c>
      <c r="C20">
        <v>151</v>
      </c>
      <c r="D20">
        <v>135</v>
      </c>
      <c r="E20">
        <f>SUM(B20*C20)</f>
        <v>28237</v>
      </c>
      <c r="F20">
        <f>SUM(B20*D20)</f>
        <v>25245</v>
      </c>
      <c r="G20">
        <f>ROUNDDOWN(SUM(B20*C20*1.25),0)</f>
        <v>35296</v>
      </c>
      <c r="H20">
        <f>ROUNDDOWN(SUM(B20*D20*1.25),0)</f>
        <v>31556</v>
      </c>
      <c r="I20" t="s">
        <v>275</v>
      </c>
    </row>
    <row r="21" spans="1:9">
      <c r="A21" t="s">
        <v>308</v>
      </c>
      <c r="B21">
        <v>198</v>
      </c>
      <c r="C21">
        <v>127</v>
      </c>
      <c r="D21">
        <v>127</v>
      </c>
      <c r="E21">
        <f>SUM(B21*C21)</f>
        <v>25146</v>
      </c>
      <c r="F21">
        <f>SUM(B21*D21)</f>
        <v>25146</v>
      </c>
      <c r="G21">
        <f>ROUNDDOWN(SUM(B21*C21*1.25),0)</f>
        <v>31432</v>
      </c>
      <c r="H21">
        <f>ROUNDDOWN(SUM(B21*D21*1.25),0)</f>
        <v>31432</v>
      </c>
    </row>
    <row r="22" spans="1:9">
      <c r="A22" t="s">
        <v>333</v>
      </c>
      <c r="B22">
        <v>212</v>
      </c>
      <c r="C22">
        <v>147</v>
      </c>
      <c r="D22">
        <v>117</v>
      </c>
      <c r="E22">
        <f>SUM(B22*C22)</f>
        <v>31164</v>
      </c>
      <c r="F22">
        <f>SUM(B22*D22)</f>
        <v>24804</v>
      </c>
      <c r="G22">
        <f>ROUNDDOWN(SUM(B22*C22*1.25),0)</f>
        <v>38955</v>
      </c>
      <c r="H22">
        <f>ROUNDDOWN(SUM(B22*D22*1.25),0)</f>
        <v>31005</v>
      </c>
    </row>
    <row r="23" spans="1:9">
      <c r="A23" t="s">
        <v>281</v>
      </c>
      <c r="B23">
        <v>181</v>
      </c>
      <c r="C23">
        <v>152</v>
      </c>
      <c r="D23">
        <v>137</v>
      </c>
      <c r="E23">
        <f>SUM(B23*C23)</f>
        <v>27512</v>
      </c>
      <c r="F23">
        <f>SUM(B23*D23)</f>
        <v>24797</v>
      </c>
      <c r="G23">
        <f>ROUNDDOWN(SUM(B23*C23*1.25),0)</f>
        <v>34390</v>
      </c>
      <c r="H23">
        <f>ROUNDDOWN(SUM(B23*D23*1.25),0)</f>
        <v>30996</v>
      </c>
    </row>
    <row r="24" spans="1:9">
      <c r="A24" t="s">
        <v>253</v>
      </c>
      <c r="B24">
        <v>187</v>
      </c>
      <c r="C24">
        <v>101</v>
      </c>
      <c r="D24">
        <v>131</v>
      </c>
      <c r="E24">
        <f>SUM(B24*C24)</f>
        <v>18887</v>
      </c>
      <c r="F24">
        <f>SUM(B24*D24)</f>
        <v>24497</v>
      </c>
      <c r="G24">
        <f>ROUNDDOWN(SUM(B24*C24*1.25),0)</f>
        <v>23608</v>
      </c>
      <c r="H24">
        <f>ROUNDDOWN(SUM(B24*D24*1.25),0)</f>
        <v>30621</v>
      </c>
      <c r="I24" t="s">
        <v>274</v>
      </c>
    </row>
    <row r="25" spans="1:9">
      <c r="A25" t="s">
        <v>296</v>
      </c>
      <c r="B25">
        <v>202</v>
      </c>
      <c r="C25">
        <v>100</v>
      </c>
      <c r="D25">
        <v>120</v>
      </c>
      <c r="E25">
        <f>SUM(B25*C25*1.5)</f>
        <v>30300</v>
      </c>
      <c r="F25">
        <f>SUM(B25*D25)</f>
        <v>24240</v>
      </c>
      <c r="G25">
        <f>ROUNDDOWN(SUM(B25*C25*1.25),0)</f>
        <v>25250</v>
      </c>
      <c r="H25">
        <f>ROUNDDOWN(SUM(B25*D25*1.25),0)</f>
        <v>30300</v>
      </c>
    </row>
    <row r="26" spans="1:9">
      <c r="A26" t="s">
        <v>295</v>
      </c>
      <c r="B26">
        <v>202</v>
      </c>
      <c r="C26">
        <v>100</v>
      </c>
      <c r="D26">
        <v>120</v>
      </c>
      <c r="E26">
        <f>SUM(B26*C26)</f>
        <v>20200</v>
      </c>
      <c r="F26">
        <f>SUM(B26*D26)</f>
        <v>24240</v>
      </c>
      <c r="G26">
        <f>ROUNDDOWN(SUM(B26*C26*1.25),0)</f>
        <v>25250</v>
      </c>
      <c r="H26">
        <f>ROUNDDOWN(SUM(B26*D26*1.25),0)</f>
        <v>30300</v>
      </c>
    </row>
    <row r="27" spans="1:9">
      <c r="A27" t="s">
        <v>279</v>
      </c>
      <c r="B27">
        <v>192</v>
      </c>
      <c r="C27">
        <v>86</v>
      </c>
      <c r="D27">
        <v>126</v>
      </c>
      <c r="E27">
        <f>SUM(B27*C27)</f>
        <v>16512</v>
      </c>
      <c r="F27">
        <f>SUM(B27*D27)</f>
        <v>24192</v>
      </c>
      <c r="G27">
        <f>ROUNDDOWN(SUM(B27*C27*1.25),0)</f>
        <v>20640</v>
      </c>
      <c r="H27">
        <f>ROUNDDOWN(SUM(B27*D27*1.25),0)</f>
        <v>30240</v>
      </c>
      <c r="I27" t="s">
        <v>278</v>
      </c>
    </row>
    <row r="28" spans="1:9">
      <c r="A28" t="s">
        <v>272</v>
      </c>
      <c r="B28">
        <v>198</v>
      </c>
      <c r="C28">
        <v>116</v>
      </c>
      <c r="D28">
        <v>121</v>
      </c>
      <c r="E28">
        <f>SUM(B28*C28)</f>
        <v>22968</v>
      </c>
      <c r="F28">
        <f>SUM(B28*D28)</f>
        <v>23958</v>
      </c>
      <c r="G28">
        <f>ROUNDDOWN(SUM(B28*C28*1.25),0)</f>
        <v>28710</v>
      </c>
      <c r="H28">
        <f>ROUNDDOWN(SUM(B28*D28*1.25),0)</f>
        <v>29947</v>
      </c>
    </row>
    <row r="29" spans="1:9">
      <c r="A29" t="s">
        <v>305</v>
      </c>
      <c r="B29">
        <v>197</v>
      </c>
      <c r="C29">
        <v>96</v>
      </c>
      <c r="D29">
        <v>121</v>
      </c>
      <c r="E29">
        <f>SUM(B29*C29)</f>
        <v>18912</v>
      </c>
      <c r="F29">
        <f>SUM(B29*D29)</f>
        <v>23837</v>
      </c>
      <c r="G29">
        <f>ROUNDDOWN(SUM(B29*C29*1.25),0)</f>
        <v>23640</v>
      </c>
      <c r="H29">
        <f>ROUNDDOWN(SUM(B29*D29*1.25),0)</f>
        <v>29796</v>
      </c>
    </row>
    <row r="30" spans="1:9">
      <c r="A30" t="s">
        <v>322</v>
      </c>
      <c r="B30">
        <v>156</v>
      </c>
      <c r="C30">
        <v>111</v>
      </c>
      <c r="D30">
        <v>151</v>
      </c>
      <c r="E30">
        <f>SUM(B30*C30)</f>
        <v>17316</v>
      </c>
      <c r="F30">
        <f>SUM(B30*D30)</f>
        <v>23556</v>
      </c>
      <c r="G30">
        <f>ROUNDDOWN(SUM(B30*C30*1.25),0)</f>
        <v>21645</v>
      </c>
      <c r="H30">
        <f>ROUNDDOWN(SUM(B30*D30*1.25),0)</f>
        <v>29445</v>
      </c>
    </row>
    <row r="31" spans="1:9">
      <c r="A31" t="s">
        <v>256</v>
      </c>
      <c r="B31">
        <v>177</v>
      </c>
      <c r="C31">
        <v>121</v>
      </c>
      <c r="D31">
        <v>132</v>
      </c>
      <c r="E31">
        <f>SUM(B31*C31)</f>
        <v>21417</v>
      </c>
      <c r="F31">
        <f>SUM(B31*D31)</f>
        <v>23364</v>
      </c>
      <c r="G31">
        <f>ROUNDDOWN(SUM(B31*C31*1.25),0)</f>
        <v>26771</v>
      </c>
      <c r="H31">
        <f>ROUNDDOWN(SUM(B31*D31*1.25),0)</f>
        <v>29205</v>
      </c>
    </row>
    <row r="32" spans="1:9">
      <c r="A32" t="s">
        <v>320</v>
      </c>
      <c r="B32">
        <v>217</v>
      </c>
      <c r="C32">
        <v>96</v>
      </c>
      <c r="D32">
        <v>106</v>
      </c>
      <c r="E32">
        <f>SUM(B32*C32)</f>
        <v>20832</v>
      </c>
      <c r="F32">
        <f>SUM(B32*D32)</f>
        <v>23002</v>
      </c>
      <c r="G32">
        <f>ROUNDDOWN(SUM(B32*C32*1.25),0)</f>
        <v>26040</v>
      </c>
      <c r="H32">
        <f>ROUNDDOWN(SUM(B32*D32*1.25),0)</f>
        <v>28752</v>
      </c>
    </row>
    <row r="33" spans="1:9">
      <c r="A33" t="s">
        <v>332</v>
      </c>
      <c r="B33">
        <v>207</v>
      </c>
      <c r="C33">
        <v>111</v>
      </c>
      <c r="D33">
        <v>111</v>
      </c>
      <c r="E33">
        <f>SUM(B33*C33)</f>
        <v>22977</v>
      </c>
      <c r="F33">
        <f>SUM(B33*D33)</f>
        <v>22977</v>
      </c>
      <c r="G33">
        <f>ROUNDDOWN(SUM(B33*C33*1.25),0)</f>
        <v>28721</v>
      </c>
      <c r="H33">
        <f>ROUNDDOWN(SUM(B33*D33*1.25),0)</f>
        <v>28721</v>
      </c>
    </row>
    <row r="34" spans="1:9">
      <c r="A34" t="s">
        <v>289</v>
      </c>
      <c r="B34">
        <v>199</v>
      </c>
      <c r="C34">
        <v>111</v>
      </c>
      <c r="D34">
        <v>111</v>
      </c>
      <c r="E34">
        <f>SUM(B34*C34)</f>
        <v>22089</v>
      </c>
      <c r="F34">
        <f>SUM(B34*D34)</f>
        <v>22089</v>
      </c>
      <c r="G34">
        <f>ROUNDDOWN(SUM(B34*C34*1.25),0)</f>
        <v>27611</v>
      </c>
      <c r="H34">
        <f>ROUNDDOWN(SUM(B34*D34*1.25),0)</f>
        <v>27611</v>
      </c>
    </row>
    <row r="35" spans="1:9">
      <c r="A35" t="s">
        <v>264</v>
      </c>
      <c r="B35">
        <v>197</v>
      </c>
      <c r="C35">
        <v>150</v>
      </c>
      <c r="D35">
        <v>111</v>
      </c>
      <c r="E35">
        <f>SUM(B35*C35)</f>
        <v>29550</v>
      </c>
      <c r="F35">
        <f>SUM(B35*D35)</f>
        <v>21867</v>
      </c>
      <c r="G35">
        <f>ROUNDDOWN(SUM(B35*C35*1.25),0)</f>
        <v>36937</v>
      </c>
      <c r="H35">
        <f>ROUNDDOWN(SUM(B35*D35*1.25),0)</f>
        <v>27333</v>
      </c>
    </row>
    <row r="36" spans="1:9">
      <c r="A36" t="s">
        <v>287</v>
      </c>
      <c r="B36">
        <v>186</v>
      </c>
      <c r="C36">
        <v>112</v>
      </c>
      <c r="D36">
        <v>117</v>
      </c>
      <c r="E36">
        <f>SUM(B36*C36)</f>
        <v>20832</v>
      </c>
      <c r="F36">
        <f>SUM(B36*D36)</f>
        <v>21762</v>
      </c>
      <c r="G36">
        <f>ROUNDDOWN(SUM(B36*C36*1.25),0)</f>
        <v>26040</v>
      </c>
      <c r="H36">
        <f>ROUNDDOWN(SUM(B36*D36*1.25),0)</f>
        <v>27202</v>
      </c>
    </row>
    <row r="37" spans="1:9">
      <c r="A37" t="s">
        <v>330</v>
      </c>
      <c r="B37">
        <v>160</v>
      </c>
      <c r="C37">
        <v>116</v>
      </c>
      <c r="D37">
        <v>136</v>
      </c>
      <c r="E37">
        <f>SUM(B37*C37)</f>
        <v>18560</v>
      </c>
      <c r="F37">
        <f>SUM(B37*D37)</f>
        <v>21760</v>
      </c>
      <c r="G37">
        <f>ROUNDDOWN(SUM(B37*C37*1.25),0)</f>
        <v>23200</v>
      </c>
      <c r="H37">
        <f>ROUNDDOWN(SUM(B37*D37*1.25),0)</f>
        <v>27200</v>
      </c>
    </row>
    <row r="38" spans="1:9">
      <c r="A38" t="s">
        <v>293</v>
      </c>
      <c r="B38">
        <v>187</v>
      </c>
      <c r="C38">
        <v>96</v>
      </c>
      <c r="D38">
        <v>116</v>
      </c>
      <c r="E38">
        <f>SUM(B38*C38)</f>
        <v>17952</v>
      </c>
      <c r="F38">
        <f>SUM(B38*D38)</f>
        <v>21692</v>
      </c>
      <c r="G38">
        <f>ROUNDDOWN(SUM(B38*C38*1.25),0)</f>
        <v>22440</v>
      </c>
      <c r="H38">
        <f>ROUNDDOWN(SUM(B38*D38*1.25),0)</f>
        <v>27115</v>
      </c>
    </row>
    <row r="39" spans="1:9">
      <c r="A39" t="s">
        <v>247</v>
      </c>
      <c r="B39">
        <v>201</v>
      </c>
      <c r="C39">
        <v>116</v>
      </c>
      <c r="D39">
        <v>106</v>
      </c>
      <c r="E39">
        <f>SUM(B39*C39)</f>
        <v>23316</v>
      </c>
      <c r="F39">
        <f>SUM(B39*D39)</f>
        <v>21306</v>
      </c>
      <c r="G39">
        <f>ROUNDDOWN(SUM(B39*C39*1.25),0)</f>
        <v>29145</v>
      </c>
      <c r="H39">
        <f>ROUNDDOWN(SUM(B39*D39*1.25),0)</f>
        <v>26632</v>
      </c>
      <c r="I39" t="s">
        <v>246</v>
      </c>
    </row>
    <row r="40" spans="1:9">
      <c r="A40" t="s">
        <v>306</v>
      </c>
      <c r="B40">
        <v>167</v>
      </c>
      <c r="C40">
        <v>127</v>
      </c>
      <c r="D40">
        <v>127</v>
      </c>
      <c r="E40">
        <f>SUM(B40*C40)</f>
        <v>21209</v>
      </c>
      <c r="F40">
        <f>SUM(B40*D40)</f>
        <v>21209</v>
      </c>
      <c r="G40">
        <f>ROUNDDOWN(SUM(B40*C40*1.25),0)</f>
        <v>26511</v>
      </c>
      <c r="H40">
        <f>ROUNDDOWN(SUM(B40*D40*1.25),0)</f>
        <v>26511</v>
      </c>
    </row>
    <row r="41" spans="1:9">
      <c r="A41" t="s">
        <v>270</v>
      </c>
      <c r="B41">
        <v>181</v>
      </c>
      <c r="C41">
        <v>116</v>
      </c>
      <c r="D41">
        <v>117</v>
      </c>
      <c r="E41">
        <f>SUM(B41*C41)</f>
        <v>20996</v>
      </c>
      <c r="F41">
        <f>SUM(B41*D41)</f>
        <v>21177</v>
      </c>
      <c r="G41">
        <f>ROUNDDOWN(SUM(B41*C41*1.25),0)</f>
        <v>26245</v>
      </c>
      <c r="H41">
        <f>ROUNDDOWN(SUM(B41*D41*1.25),0)</f>
        <v>26471</v>
      </c>
      <c r="I41" t="s">
        <v>276</v>
      </c>
    </row>
    <row r="42" spans="1:9">
      <c r="A42" t="s">
        <v>284</v>
      </c>
      <c r="B42">
        <v>182</v>
      </c>
      <c r="C42">
        <v>116</v>
      </c>
      <c r="D42">
        <v>116</v>
      </c>
      <c r="E42">
        <f>SUM(B42*C42)</f>
        <v>21112</v>
      </c>
      <c r="F42">
        <f>SUM(B42*D42)</f>
        <v>21112</v>
      </c>
      <c r="G42">
        <f>ROUNDDOWN(SUM(B42*C42*1.25),0)</f>
        <v>26390</v>
      </c>
      <c r="H42">
        <f>ROUNDDOWN(SUM(B42*D42*1.25),0)</f>
        <v>26390</v>
      </c>
    </row>
    <row r="43" spans="1:9">
      <c r="A43" t="s">
        <v>251</v>
      </c>
      <c r="B43">
        <v>187</v>
      </c>
      <c r="C43">
        <v>151</v>
      </c>
      <c r="D43">
        <v>111</v>
      </c>
      <c r="E43">
        <f>SUM(B43*C43)</f>
        <v>28237</v>
      </c>
      <c r="F43">
        <f>SUM(B43*D43)</f>
        <v>20757</v>
      </c>
      <c r="G43">
        <f>ROUNDDOWN(SUM(B43*C43*1.25),0)</f>
        <v>35296</v>
      </c>
      <c r="H43">
        <f>ROUNDDOWN(SUM(B43*D43*1.25),0)</f>
        <v>25946</v>
      </c>
    </row>
    <row r="44" spans="1:9">
      <c r="A44" t="s">
        <v>297</v>
      </c>
      <c r="B44">
        <v>171</v>
      </c>
      <c r="C44">
        <v>100</v>
      </c>
      <c r="D44">
        <v>120</v>
      </c>
      <c r="E44">
        <f>SUM(B44*C44*1.5)</f>
        <v>25650</v>
      </c>
      <c r="F44">
        <f>SUM(B44*D44)</f>
        <v>20520</v>
      </c>
      <c r="G44">
        <f>ROUNDDOWN(SUM(B44*C44*1.25),0)</f>
        <v>21375</v>
      </c>
      <c r="H44">
        <f>ROUNDDOWN(SUM(B44*D44*1.25),0)</f>
        <v>25650</v>
      </c>
    </row>
    <row r="45" spans="1:9">
      <c r="A45" t="s">
        <v>294</v>
      </c>
      <c r="B45">
        <v>171</v>
      </c>
      <c r="C45">
        <v>100</v>
      </c>
      <c r="D45">
        <v>120</v>
      </c>
      <c r="E45">
        <f>SUM(B45*C45)</f>
        <v>17100</v>
      </c>
      <c r="F45">
        <f>SUM(B45*D45)</f>
        <v>20520</v>
      </c>
      <c r="G45">
        <f>ROUNDDOWN(SUM(B45*C45*1.25),0)</f>
        <v>21375</v>
      </c>
      <c r="H45">
        <f>ROUNDDOWN(SUM(B45*D45*1.25),0)</f>
        <v>25650</v>
      </c>
    </row>
    <row r="46" spans="1:9">
      <c r="A46" t="s">
        <v>311</v>
      </c>
      <c r="B46">
        <v>202</v>
      </c>
      <c r="C46">
        <v>178</v>
      </c>
      <c r="D46">
        <v>101</v>
      </c>
      <c r="E46">
        <f>SUM(B46*C46)</f>
        <v>35956</v>
      </c>
      <c r="F46">
        <f>SUM(B46*D46)</f>
        <v>20402</v>
      </c>
      <c r="G46">
        <f>ROUNDDOWN(SUM(B46*C46*1.25),0)</f>
        <v>44945</v>
      </c>
      <c r="H46">
        <f>ROUNDDOWN(SUM(B46*D46*1.25),0)</f>
        <v>25502</v>
      </c>
    </row>
    <row r="47" spans="1:9">
      <c r="A47" t="s">
        <v>277</v>
      </c>
      <c r="B47">
        <v>161</v>
      </c>
      <c r="C47">
        <v>86</v>
      </c>
      <c r="D47">
        <v>126</v>
      </c>
      <c r="E47">
        <f>SUM(B47*C47)</f>
        <v>13846</v>
      </c>
      <c r="F47">
        <f>SUM(B47*D47)</f>
        <v>20286</v>
      </c>
      <c r="G47">
        <f>ROUNDDOWN(SUM(B47*C47*1.25),0)</f>
        <v>17307</v>
      </c>
      <c r="H47">
        <f>ROUNDDOWN(SUM(B47*D47*1.25),0)</f>
        <v>25357</v>
      </c>
    </row>
    <row r="48" spans="1:9">
      <c r="A48" t="s">
        <v>252</v>
      </c>
      <c r="B48">
        <v>156</v>
      </c>
      <c r="C48">
        <v>100</v>
      </c>
      <c r="D48">
        <v>130</v>
      </c>
      <c r="E48">
        <f>SUM(B48*C48)</f>
        <v>15600</v>
      </c>
      <c r="F48">
        <f>SUM(B48*D48)</f>
        <v>20280</v>
      </c>
      <c r="G48">
        <f>ROUNDDOWN(SUM(B48*C48*1.25),0)</f>
        <v>19500</v>
      </c>
      <c r="H48">
        <f>ROUNDDOWN(SUM(B48*D48*1.25),0)</f>
        <v>25350</v>
      </c>
    </row>
    <row r="49" spans="1:8">
      <c r="A49" t="s">
        <v>271</v>
      </c>
      <c r="B49">
        <v>167</v>
      </c>
      <c r="C49">
        <v>116</v>
      </c>
      <c r="D49">
        <v>121</v>
      </c>
      <c r="E49">
        <f>SUM(B49*C49)</f>
        <v>19372</v>
      </c>
      <c r="F49">
        <f>SUM(B49*D49)</f>
        <v>20207</v>
      </c>
      <c r="G49">
        <f>ROUNDDOWN(SUM(B49*C49*1.25),0)</f>
        <v>24215</v>
      </c>
      <c r="H49">
        <f>ROUNDDOWN(SUM(B49*D49*1.25),0)</f>
        <v>25258</v>
      </c>
    </row>
    <row r="50" spans="1:8">
      <c r="A50" t="s">
        <v>267</v>
      </c>
      <c r="B50">
        <v>157</v>
      </c>
      <c r="C50">
        <v>174</v>
      </c>
      <c r="D50">
        <v>128</v>
      </c>
      <c r="E50">
        <f>SUM(B50*C50)</f>
        <v>27318</v>
      </c>
      <c r="F50">
        <f>SUM(B50*D50)</f>
        <v>20096</v>
      </c>
      <c r="G50">
        <f>ROUNDDOWN(SUM(B50*C50*1.25),0)</f>
        <v>34147</v>
      </c>
      <c r="H50">
        <f>ROUNDDOWN(SUM(B50*D50*1.25),0)</f>
        <v>25120</v>
      </c>
    </row>
    <row r="51" spans="1:8">
      <c r="A51" t="s">
        <v>266</v>
      </c>
      <c r="B51">
        <v>157</v>
      </c>
      <c r="C51">
        <v>128</v>
      </c>
      <c r="D51">
        <v>128</v>
      </c>
      <c r="E51">
        <f>SUM(B51*C51)</f>
        <v>20096</v>
      </c>
      <c r="F51">
        <f>SUM(B51*D51)</f>
        <v>20096</v>
      </c>
      <c r="G51">
        <f>ROUNDDOWN(SUM(B51*C51*1.25),0)</f>
        <v>25120</v>
      </c>
      <c r="H51">
        <f>ROUNDDOWN(SUM(B51*D51*1.25),0)</f>
        <v>25120</v>
      </c>
    </row>
    <row r="52" spans="1:8">
      <c r="A52" t="s">
        <v>304</v>
      </c>
      <c r="B52">
        <v>166</v>
      </c>
      <c r="C52">
        <v>96</v>
      </c>
      <c r="D52">
        <v>121</v>
      </c>
      <c r="E52">
        <f>SUM(B52*C52)</f>
        <v>15936</v>
      </c>
      <c r="F52">
        <f>SUM(B52*D52)</f>
        <v>20086</v>
      </c>
      <c r="G52">
        <f>ROUNDDOWN(SUM(B52*C52*1.25),0)</f>
        <v>19920</v>
      </c>
      <c r="H52">
        <f>ROUNDDOWN(SUM(B52*D52*1.25),0)</f>
        <v>25107</v>
      </c>
    </row>
    <row r="53" spans="1:8">
      <c r="A53" t="s">
        <v>315</v>
      </c>
      <c r="B53">
        <v>215</v>
      </c>
      <c r="C53">
        <v>187</v>
      </c>
      <c r="D53">
        <v>93</v>
      </c>
      <c r="E53">
        <f>SUM(B53*C53)</f>
        <v>40205</v>
      </c>
      <c r="F53">
        <f>SUM(B53*D53)</f>
        <v>19995</v>
      </c>
      <c r="G53">
        <f>ROUNDDOWN(SUM(B53*C53*1.25),0)</f>
        <v>50256</v>
      </c>
      <c r="H53">
        <f>ROUNDDOWN(SUM(B53*D53*1.25),0)</f>
        <v>24993</v>
      </c>
    </row>
    <row r="54" spans="1:8">
      <c r="A54" t="s">
        <v>245</v>
      </c>
      <c r="B54">
        <v>184</v>
      </c>
      <c r="C54">
        <v>115</v>
      </c>
      <c r="D54">
        <v>105</v>
      </c>
      <c r="E54">
        <f>SUM(B54*C54)</f>
        <v>21160</v>
      </c>
      <c r="F54">
        <f>SUM(B54*D54)</f>
        <v>19320</v>
      </c>
      <c r="G54">
        <f>ROUNDDOWN(SUM(B54*C54*1.25),0)</f>
        <v>26450</v>
      </c>
      <c r="H54">
        <f>ROUNDDOWN(SUM(B54*D54*1.25),0)</f>
        <v>24150</v>
      </c>
    </row>
    <row r="55" spans="1:8">
      <c r="A55" t="s">
        <v>310</v>
      </c>
      <c r="B55">
        <v>186</v>
      </c>
      <c r="C55">
        <v>91</v>
      </c>
      <c r="D55">
        <v>101</v>
      </c>
      <c r="E55">
        <f>SUM(B55*C55)</f>
        <v>16926</v>
      </c>
      <c r="F55">
        <f>SUM(B55*D55)</f>
        <v>18786</v>
      </c>
      <c r="G55">
        <f>ROUNDDOWN(SUM(B55*C55*1.25),0)</f>
        <v>21157</v>
      </c>
      <c r="H55">
        <f>ROUNDDOWN(SUM(B55*D55*1.25),0)</f>
        <v>23482</v>
      </c>
    </row>
    <row r="56" spans="1:8">
      <c r="A56" t="s">
        <v>288</v>
      </c>
      <c r="B56">
        <v>168</v>
      </c>
      <c r="C56">
        <v>111</v>
      </c>
      <c r="D56">
        <v>111</v>
      </c>
      <c r="E56">
        <f>SUM(B56*C56)</f>
        <v>18648</v>
      </c>
      <c r="F56">
        <f>SUM(B56*D56)</f>
        <v>18648</v>
      </c>
      <c r="G56">
        <f>ROUNDDOWN(SUM(B56*C56*1.25),0)</f>
        <v>23310</v>
      </c>
      <c r="H56">
        <f>ROUNDDOWN(SUM(B56*D56*1.25),0)</f>
        <v>23310</v>
      </c>
    </row>
    <row r="57" spans="1:8">
      <c r="A57" t="s">
        <v>317</v>
      </c>
      <c r="B57">
        <v>167</v>
      </c>
      <c r="C57">
        <v>111</v>
      </c>
      <c r="D57">
        <v>111</v>
      </c>
      <c r="E57">
        <f>SUM(B57*C57)</f>
        <v>18537</v>
      </c>
      <c r="F57">
        <f>SUM(B57*D57)</f>
        <v>18537</v>
      </c>
      <c r="G57">
        <f>ROUNDDOWN(SUM(B57*C57*1.25),0)</f>
        <v>23171</v>
      </c>
      <c r="H57">
        <f>ROUNDDOWN(SUM(B57*D57*1.25),0)</f>
        <v>23171</v>
      </c>
    </row>
    <row r="58" spans="1:8">
      <c r="A58" t="s">
        <v>265</v>
      </c>
      <c r="B58">
        <v>166</v>
      </c>
      <c r="C58">
        <v>105</v>
      </c>
      <c r="D58">
        <v>110</v>
      </c>
      <c r="E58">
        <f>SUM(B58*C58)</f>
        <v>17430</v>
      </c>
      <c r="F58">
        <f>SUM(B58*D58)</f>
        <v>18260</v>
      </c>
      <c r="G58">
        <f>ROUNDDOWN(SUM(B58*C58*1.25),0)</f>
        <v>21787</v>
      </c>
      <c r="H58">
        <f>ROUNDDOWN(SUM(B58*D58*1.25),0)</f>
        <v>22825</v>
      </c>
    </row>
    <row r="59" spans="1:8">
      <c r="A59" t="s">
        <v>292</v>
      </c>
      <c r="B59">
        <v>156</v>
      </c>
      <c r="C59">
        <v>96</v>
      </c>
      <c r="D59">
        <v>116</v>
      </c>
      <c r="E59">
        <f>SUM(B59*C59)</f>
        <v>14976</v>
      </c>
      <c r="F59">
        <f>SUM(B59*D59)</f>
        <v>18096</v>
      </c>
      <c r="G59">
        <f>ROUNDDOWN(SUM(B59*C59*1.25),0)</f>
        <v>18720</v>
      </c>
      <c r="H59">
        <f>ROUNDDOWN(SUM(B59*D59*1.25),0)</f>
        <v>22620</v>
      </c>
    </row>
    <row r="60" spans="1:8">
      <c r="A60" t="s">
        <v>255</v>
      </c>
      <c r="B60">
        <v>177</v>
      </c>
      <c r="C60">
        <v>121</v>
      </c>
      <c r="D60">
        <v>101</v>
      </c>
      <c r="E60">
        <f>SUM(B60*C60)</f>
        <v>21417</v>
      </c>
      <c r="F60">
        <f>SUM(B60*D60)</f>
        <v>17877</v>
      </c>
      <c r="G60">
        <f>ROUNDDOWN(SUM(B60*C60*1.25),0)</f>
        <v>26771</v>
      </c>
      <c r="H60">
        <f>ROUNDDOWN(SUM(B60*D60*1.25),0)</f>
        <v>22346</v>
      </c>
    </row>
    <row r="61" spans="1:8">
      <c r="A61" t="s">
        <v>285</v>
      </c>
      <c r="B61">
        <v>151</v>
      </c>
      <c r="C61">
        <v>116</v>
      </c>
      <c r="D61">
        <v>116</v>
      </c>
      <c r="E61">
        <f>SUM(B61*C61)</f>
        <v>17516</v>
      </c>
      <c r="F61">
        <f>SUM(B61*D61)</f>
        <v>17516</v>
      </c>
      <c r="G61">
        <f>ROUNDDOWN(SUM(B61*C61*1.25),0)</f>
        <v>21895</v>
      </c>
      <c r="H61">
        <f>ROUNDDOWN(SUM(B61*D61*1.25),0)</f>
        <v>21895</v>
      </c>
    </row>
    <row r="62" spans="1:8">
      <c r="A62" t="s">
        <v>301</v>
      </c>
      <c r="B62">
        <v>182</v>
      </c>
      <c r="C62">
        <v>194</v>
      </c>
      <c r="D62">
        <v>96</v>
      </c>
      <c r="E62">
        <f>SUM(B62*C62)</f>
        <v>35308</v>
      </c>
      <c r="F62">
        <f>SUM(B62*D62)</f>
        <v>17472</v>
      </c>
      <c r="G62">
        <f>ROUNDDOWN(SUM(B62*C62*1.25),0)</f>
        <v>44135</v>
      </c>
      <c r="H62">
        <f>ROUNDDOWN(SUM(B62*D62*1.25),0)</f>
        <v>21840</v>
      </c>
    </row>
    <row r="63" spans="1:8">
      <c r="A63" t="s">
        <v>302</v>
      </c>
      <c r="B63">
        <v>182</v>
      </c>
      <c r="C63">
        <v>146</v>
      </c>
      <c r="D63">
        <v>96</v>
      </c>
      <c r="E63">
        <f>SUM(B63*C63)</f>
        <v>26572</v>
      </c>
      <c r="F63">
        <f>SUM(B63*D63)</f>
        <v>17472</v>
      </c>
      <c r="G63">
        <f>ROUNDDOWN(SUM(B63*C63*1.25),0)</f>
        <v>33215</v>
      </c>
      <c r="H63">
        <f>ROUNDDOWN(SUM(B63*D63*1.25),0)</f>
        <v>21840</v>
      </c>
    </row>
    <row r="64" spans="1:8">
      <c r="A64" t="s">
        <v>325</v>
      </c>
      <c r="B64">
        <v>171</v>
      </c>
      <c r="C64">
        <v>101</v>
      </c>
      <c r="D64">
        <v>101</v>
      </c>
      <c r="E64">
        <f>SUM(B64*C64*1.5)</f>
        <v>25906.5</v>
      </c>
      <c r="F64">
        <f>SUM(B64*D64)</f>
        <v>17271</v>
      </c>
      <c r="G64">
        <f>ROUNDDOWN(SUM(B64*C64*1.25),0)</f>
        <v>21588</v>
      </c>
      <c r="H64">
        <f>ROUNDDOWN(SUM(B64*D64*1.25),0)</f>
        <v>21588</v>
      </c>
    </row>
    <row r="65" spans="1:9">
      <c r="A65" t="s">
        <v>324</v>
      </c>
      <c r="B65">
        <v>171</v>
      </c>
      <c r="C65">
        <v>101</v>
      </c>
      <c r="D65">
        <v>101</v>
      </c>
      <c r="E65">
        <f>SUM(B65*C65)</f>
        <v>17271</v>
      </c>
      <c r="F65">
        <f>SUM(B65*D65)</f>
        <v>17271</v>
      </c>
      <c r="G65">
        <f>ROUNDDOWN(SUM(B65*C65*1.25),0)</f>
        <v>21588</v>
      </c>
      <c r="H65">
        <f>ROUNDDOWN(SUM(B65*D65*1.25),0)</f>
        <v>21588</v>
      </c>
    </row>
    <row r="66" spans="1:9">
      <c r="A66" t="s">
        <v>329</v>
      </c>
      <c r="B66">
        <v>183</v>
      </c>
      <c r="C66">
        <v>111</v>
      </c>
      <c r="D66">
        <v>91</v>
      </c>
      <c r="E66">
        <f>SUM(B66*C66)</f>
        <v>20313</v>
      </c>
      <c r="F66">
        <f>SUM(B66*D66)</f>
        <v>16653</v>
      </c>
      <c r="G66">
        <f>ROUNDDOWN(SUM(B66*C66*1.25),0)</f>
        <v>25391</v>
      </c>
      <c r="H66">
        <f>ROUNDDOWN(SUM(B66*D66*1.25),0)</f>
        <v>20816</v>
      </c>
    </row>
    <row r="67" spans="1:9">
      <c r="A67" t="s">
        <v>291</v>
      </c>
      <c r="B67">
        <v>167</v>
      </c>
      <c r="C67">
        <v>81</v>
      </c>
      <c r="D67">
        <v>96</v>
      </c>
      <c r="E67">
        <f>SUM(B67*C67)</f>
        <v>13527</v>
      </c>
      <c r="F67">
        <f>SUM(B67*D67)</f>
        <v>16032</v>
      </c>
      <c r="G67">
        <f>ROUNDDOWN(SUM(B67*C67*1.25),0)</f>
        <v>16908</v>
      </c>
      <c r="H67">
        <f>ROUNDDOWN(SUM(B67*D67*1.25),0)</f>
        <v>20040</v>
      </c>
    </row>
    <row r="68" spans="1:9">
      <c r="A68" t="s">
        <v>286</v>
      </c>
      <c r="B68">
        <v>186</v>
      </c>
      <c r="C68">
        <v>81</v>
      </c>
      <c r="D68">
        <v>86</v>
      </c>
      <c r="E68">
        <f>SUM(B68*C68)</f>
        <v>15066</v>
      </c>
      <c r="F68">
        <f>SUM(B68*D68)</f>
        <v>15996</v>
      </c>
      <c r="G68">
        <f>ROUNDDOWN(SUM(B68*C68*1.25),0)</f>
        <v>18832</v>
      </c>
      <c r="H68">
        <f>ROUNDDOWN(SUM(B68*D68*1.25),0)</f>
        <v>19995</v>
      </c>
    </row>
    <row r="69" spans="1:9">
      <c r="A69" t="s">
        <v>309</v>
      </c>
      <c r="B69">
        <v>155</v>
      </c>
      <c r="C69">
        <v>91</v>
      </c>
      <c r="D69">
        <v>101</v>
      </c>
      <c r="E69">
        <f>SUM(B69*C69)</f>
        <v>14105</v>
      </c>
      <c r="F69">
        <f>SUM(B69*D69)</f>
        <v>15655</v>
      </c>
      <c r="G69">
        <f>ROUNDDOWN(SUM(B69*C69*1.25),0)</f>
        <v>17631</v>
      </c>
      <c r="H69">
        <f>ROUNDDOWN(SUM(B69*D69*1.25),0)</f>
        <v>19568</v>
      </c>
    </row>
    <row r="70" spans="1:9">
      <c r="A70" t="s">
        <v>303</v>
      </c>
      <c r="B70">
        <v>172</v>
      </c>
      <c r="C70">
        <v>211</v>
      </c>
      <c r="D70">
        <v>91</v>
      </c>
      <c r="E70">
        <f>SUM(B70*C70)</f>
        <v>36292</v>
      </c>
      <c r="F70">
        <f>SUM(B70*D70)</f>
        <v>15652</v>
      </c>
      <c r="G70">
        <f>ROUNDDOWN(SUM(B70*C70*1.25),0)</f>
        <v>45365</v>
      </c>
      <c r="H70">
        <f>ROUNDDOWN(SUM(B70*D70*1.25),0)</f>
        <v>19565</v>
      </c>
    </row>
    <row r="71" spans="1:9">
      <c r="A71" t="s">
        <v>269</v>
      </c>
      <c r="B71">
        <v>181</v>
      </c>
      <c r="C71">
        <v>147</v>
      </c>
      <c r="D71">
        <v>86</v>
      </c>
      <c r="E71">
        <f>SUM(B71*C71)</f>
        <v>26607</v>
      </c>
      <c r="F71">
        <f>SUM(B71*D71)</f>
        <v>15566</v>
      </c>
      <c r="G71">
        <f>ROUNDDOWN(SUM(B71*C71*1.25),0)</f>
        <v>33258</v>
      </c>
      <c r="H71">
        <f>ROUNDDOWN(SUM(B71*D71*1.25),0)</f>
        <v>19457</v>
      </c>
      <c r="I71" t="s">
        <v>276</v>
      </c>
    </row>
    <row r="72" spans="1:9">
      <c r="A72" t="s">
        <v>327</v>
      </c>
      <c r="B72">
        <v>171</v>
      </c>
      <c r="C72">
        <v>114</v>
      </c>
      <c r="D72">
        <v>90</v>
      </c>
      <c r="E72">
        <f>SUM(B72*C72*1.5)</f>
        <v>29241</v>
      </c>
      <c r="F72">
        <f>SUM(B72*D72)</f>
        <v>15390</v>
      </c>
      <c r="G72">
        <f>ROUNDDOWN(SUM(B72*C72*1.25),0)</f>
        <v>24367</v>
      </c>
      <c r="H72">
        <f>ROUNDDOWN(SUM(B72*D72*1.25),0)</f>
        <v>19237</v>
      </c>
    </row>
    <row r="73" spans="1:9">
      <c r="A73" t="s">
        <v>326</v>
      </c>
      <c r="B73">
        <v>171</v>
      </c>
      <c r="C73">
        <v>114</v>
      </c>
      <c r="D73">
        <v>90</v>
      </c>
      <c r="E73">
        <f>SUM(B73*C73)</f>
        <v>19494</v>
      </c>
      <c r="F73">
        <f>SUM(B73*D73)</f>
        <v>15390</v>
      </c>
      <c r="G73">
        <f>ROUNDDOWN(SUM(B73*C73*1.25),0)</f>
        <v>24367</v>
      </c>
      <c r="H73">
        <f>ROUNDDOWN(SUM(B73*D73*1.25),0)</f>
        <v>19237</v>
      </c>
    </row>
    <row r="74" spans="1:9">
      <c r="A74" t="s">
        <v>316</v>
      </c>
      <c r="B74">
        <v>136</v>
      </c>
      <c r="C74">
        <v>111</v>
      </c>
      <c r="D74">
        <v>111</v>
      </c>
      <c r="E74">
        <f>SUM(B74*C74)</f>
        <v>15096</v>
      </c>
      <c r="F74">
        <f>SUM(B74*D74)</f>
        <v>15096</v>
      </c>
      <c r="G74">
        <f>ROUNDDOWN(SUM(B74*C74*1.25),0)</f>
        <v>18870</v>
      </c>
      <c r="H74">
        <f>ROUNDDOWN(SUM(B74*D74*1.25),0)</f>
        <v>18870</v>
      </c>
    </row>
    <row r="75" spans="1:9">
      <c r="A75" t="s">
        <v>298</v>
      </c>
      <c r="B75">
        <v>156</v>
      </c>
      <c r="C75">
        <v>91</v>
      </c>
      <c r="D75">
        <v>91</v>
      </c>
      <c r="E75">
        <f>SUM(B75*C75)</f>
        <v>14196</v>
      </c>
      <c r="F75">
        <f>SUM(B75*D75)</f>
        <v>14196</v>
      </c>
      <c r="G75">
        <f>ROUNDDOWN(SUM(B75*C75*1.25),0)</f>
        <v>17745</v>
      </c>
      <c r="H75">
        <f>ROUNDDOWN(SUM(B75*D75*1.25),0)</f>
        <v>17745</v>
      </c>
    </row>
    <row r="76" spans="1:9">
      <c r="A76" t="s">
        <v>328</v>
      </c>
      <c r="B76">
        <v>152</v>
      </c>
      <c r="C76">
        <v>111</v>
      </c>
      <c r="D76">
        <v>91</v>
      </c>
      <c r="E76">
        <f>SUM(B76*C76)</f>
        <v>16872</v>
      </c>
      <c r="F76">
        <f>SUM(B76*D76)</f>
        <v>13832</v>
      </c>
      <c r="G76">
        <f>ROUNDDOWN(SUM(B76*C76*1.25),0)</f>
        <v>21090</v>
      </c>
      <c r="H76">
        <f>ROUNDDOWN(SUM(B76*D76*1.25),0)</f>
        <v>17290</v>
      </c>
    </row>
    <row r="77" spans="1:9">
      <c r="A77" t="s">
        <v>260</v>
      </c>
      <c r="B77">
        <v>181</v>
      </c>
      <c r="C77">
        <v>75</v>
      </c>
      <c r="D77">
        <v>75</v>
      </c>
      <c r="E77">
        <f>SUM(B77*C77)</f>
        <v>13575</v>
      </c>
      <c r="F77">
        <f>SUM(B77*D77)</f>
        <v>13575</v>
      </c>
      <c r="G77">
        <f>ROUNDDOWN(SUM(B77*C77*1.25),0)</f>
        <v>16968</v>
      </c>
      <c r="H77">
        <f>ROUNDDOWN(SUM(B77*D77*1.25),0)</f>
        <v>16968</v>
      </c>
    </row>
    <row r="78" spans="1:9">
      <c r="A78" t="s">
        <v>318</v>
      </c>
      <c r="B78">
        <v>167</v>
      </c>
      <c r="C78">
        <v>101</v>
      </c>
      <c r="D78">
        <v>81</v>
      </c>
      <c r="E78">
        <f>SUM(B78*C78)</f>
        <v>16867</v>
      </c>
      <c r="F78">
        <f>SUM(B78*D78)</f>
        <v>13527</v>
      </c>
      <c r="G78">
        <f>ROUNDDOWN(SUM(B78*C78*1.25),0)</f>
        <v>21083</v>
      </c>
      <c r="H78">
        <f>ROUNDDOWN(SUM(B78*D78*1.25),0)</f>
        <v>16908</v>
      </c>
    </row>
    <row r="79" spans="1:9">
      <c r="A79" t="s">
        <v>290</v>
      </c>
      <c r="B79">
        <v>136</v>
      </c>
      <c r="C79">
        <v>80</v>
      </c>
      <c r="D79">
        <v>95</v>
      </c>
      <c r="E79">
        <f>SUM(B79*C79)</f>
        <v>10880</v>
      </c>
      <c r="F79">
        <f>SUM(B79*D79)</f>
        <v>12920</v>
      </c>
      <c r="G79">
        <f>ROUNDDOWN(SUM(B79*C79*1.25),0)</f>
        <v>13600</v>
      </c>
      <c r="H79">
        <f>ROUNDDOWN(SUM(B79*D79*1.25),0)</f>
        <v>16150</v>
      </c>
    </row>
    <row r="80" spans="1:9">
      <c r="A80" t="s">
        <v>319</v>
      </c>
      <c r="B80">
        <v>136</v>
      </c>
      <c r="C80">
        <v>101</v>
      </c>
      <c r="D80">
        <v>81</v>
      </c>
      <c r="E80">
        <f>SUM(B80*C80)</f>
        <v>13736</v>
      </c>
      <c r="F80">
        <f>SUM(B80*D80)</f>
        <v>11016</v>
      </c>
      <c r="G80">
        <f>ROUNDDOWN(SUM(B80*C80*1.25),0)</f>
        <v>17170</v>
      </c>
      <c r="H80">
        <f>ROUNDDOWN(SUM(B80*D80*1.25),0)</f>
        <v>13770</v>
      </c>
    </row>
    <row r="81" spans="1:8">
      <c r="A81" t="s">
        <v>313</v>
      </c>
      <c r="B81">
        <v>157</v>
      </c>
      <c r="C81">
        <v>201</v>
      </c>
      <c r="D81">
        <v>66</v>
      </c>
      <c r="E81">
        <f>SUM(B81*C81)</f>
        <v>31557</v>
      </c>
      <c r="F81">
        <f>SUM(B81*D81)</f>
        <v>10362</v>
      </c>
      <c r="G81">
        <f>ROUNDDOWN(SUM(B81*C81*1.25),0)</f>
        <v>39446</v>
      </c>
      <c r="H81">
        <f>ROUNDDOWN(SUM(B81*D81*1.25),0)</f>
        <v>12952</v>
      </c>
    </row>
    <row r="82" spans="1:8">
      <c r="A82" t="s">
        <v>312</v>
      </c>
      <c r="B82">
        <v>126</v>
      </c>
      <c r="C82">
        <v>200</v>
      </c>
      <c r="D82">
        <v>65</v>
      </c>
      <c r="E82">
        <f>SUM(B82*C82)</f>
        <v>25200</v>
      </c>
      <c r="F82">
        <f>SUM(B82*D82)</f>
        <v>8190</v>
      </c>
      <c r="G82">
        <f>ROUNDDOWN(SUM(B82*C82*1.25),0)</f>
        <v>31500</v>
      </c>
      <c r="H82">
        <f>ROUNDDOWN(SUM(B82*D82*1.25),0)</f>
        <v>10237</v>
      </c>
    </row>
  </sheetData>
  <sortState ref="A2:I82">
    <sortCondition descending="1" ref="F1"/>
  </sortState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User</dc:creator>
  <cp:lastModifiedBy>Main User</cp:lastModifiedBy>
  <dcterms:created xsi:type="dcterms:W3CDTF">2011-12-03T22:43:38Z</dcterms:created>
  <dcterms:modified xsi:type="dcterms:W3CDTF">2012-02-12T09:20:54Z</dcterms:modified>
</cp:coreProperties>
</file>