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7740" windowHeight="8220" tabRatio="517" activeTab="2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Ｅブロック" sheetId="5" r:id="rId5"/>
    <sheet name="大会競技ルール" sheetId="6" r:id="rId6"/>
  </sheets>
  <definedNames/>
  <calcPr fullCalcOnLoad="1"/>
</workbook>
</file>

<file path=xl/sharedStrings.xml><?xml version="1.0" encoding="utf-8"?>
<sst xmlns="http://schemas.openxmlformats.org/spreadsheetml/2006/main" count="599" uniqueCount="237">
  <si>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</si>
  <si>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</si>
  <si>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</si>
  <si>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</si>
  <si>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</si>
  <si>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</si>
  <si>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</si>
  <si>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</si>
  <si>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</si>
  <si>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</si>
  <si>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</si>
  <si>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</si>
  <si>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</si>
  <si>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</si>
  <si>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</si>
  <si>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</si>
  <si>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</si>
  <si>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</si>
  <si>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</si>
  <si>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</si>
  <si>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</si>
  <si>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</si>
  <si>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</si>
  <si>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川和</t>
  </si>
  <si>
    <t>南山田</t>
  </si>
  <si>
    <t>中白根</t>
  </si>
  <si>
    <t>第１１回さわやかカップジュニアリーグ・予選ブロック</t>
  </si>
  <si>
    <t>師岡</t>
  </si>
  <si>
    <t>太尾</t>
  </si>
  <si>
    <t>横浜フューチャーズ</t>
  </si>
  <si>
    <t>グラウンド提供回数</t>
  </si>
  <si>
    <t>グラウンド提供</t>
  </si>
  <si>
    <t>横浜球友会</t>
  </si>
  <si>
    <t>川和シャークス</t>
  </si>
  <si>
    <t>中白根キング</t>
  </si>
  <si>
    <t>師岡ベアーズ</t>
  </si>
  <si>
    <t>早渕レッドファイヤーズ</t>
  </si>
  <si>
    <t>笹下トッパーズ</t>
  </si>
  <si>
    <t>南山田ライオンズ</t>
  </si>
  <si>
    <t>戸塚アイアンボンドス</t>
  </si>
  <si>
    <t>茅ヶ崎ドリームス</t>
  </si>
  <si>
    <t>永田オックス</t>
  </si>
  <si>
    <t>永田</t>
  </si>
  <si>
    <t>三ツ沢</t>
  </si>
  <si>
    <t>白山</t>
  </si>
  <si>
    <t>笹下</t>
  </si>
  <si>
    <t>市場</t>
  </si>
  <si>
    <t>早渕</t>
  </si>
  <si>
    <t>荏田南</t>
  </si>
  <si>
    <t>白山フレンドジュニア</t>
  </si>
  <si>
    <t>第１３回さわやかカップ教育リーグ・予選ブロック</t>
  </si>
  <si>
    <t>戸塚ＡＣＦホークス</t>
  </si>
  <si>
    <t>ハマ・ヤンキース</t>
  </si>
  <si>
    <t>元宮ファイターズ</t>
  </si>
  <si>
    <t>折本クーパーズ</t>
  </si>
  <si>
    <t>ブラックシャーク</t>
  </si>
  <si>
    <t>東本郷レインボーズ</t>
  </si>
  <si>
    <t>太尾パワーズ</t>
  </si>
  <si>
    <t>ＳＥＫＩユーホーズ</t>
  </si>
  <si>
    <t>三ツ沢ライオンズ</t>
  </si>
  <si>
    <t>戸塚Ｈ</t>
  </si>
  <si>
    <t>ＤＭ</t>
  </si>
  <si>
    <t>戸塚Ｉ</t>
  </si>
  <si>
    <t>横浜Ｆ</t>
  </si>
  <si>
    <t>ハマ</t>
  </si>
  <si>
    <t>横球会</t>
  </si>
  <si>
    <t>茅ヶ崎Ｄ</t>
  </si>
  <si>
    <t>元宮</t>
  </si>
  <si>
    <t>茅ヶ崎Ｅ</t>
  </si>
  <si>
    <t>折本</t>
  </si>
  <si>
    <t>ブラック</t>
  </si>
  <si>
    <t>東本郷</t>
  </si>
  <si>
    <t>今井西町少年野球部</t>
  </si>
  <si>
    <t>汐見台</t>
  </si>
  <si>
    <t>ＳＥＫＩ</t>
  </si>
  <si>
    <t>＜Ｅブロック対戦表＞</t>
  </si>
  <si>
    <r>
      <t>ＤＭファイターズ</t>
    </r>
    <r>
      <rPr>
        <sz val="11"/>
        <color indexed="10"/>
        <rFont val="ＭＳ Ｐゴシック"/>
        <family val="3"/>
      </rPr>
      <t>（ブロック幹事）</t>
    </r>
  </si>
  <si>
    <r>
      <t>市場ハリケーンズ</t>
    </r>
    <r>
      <rPr>
        <sz val="11"/>
        <color indexed="10"/>
        <rFont val="ＭＳ Ｐゴシック"/>
        <family val="3"/>
      </rPr>
      <t>（ブロック幹事）</t>
    </r>
  </si>
  <si>
    <r>
      <t>荏田南イーグルス</t>
    </r>
    <r>
      <rPr>
        <sz val="11"/>
        <color indexed="10"/>
        <rFont val="ＭＳ Ｐゴシック"/>
        <family val="3"/>
      </rPr>
      <t>（ブロック幹事）</t>
    </r>
  </si>
  <si>
    <r>
      <t>茅ヶ崎エンデバーズ</t>
    </r>
    <r>
      <rPr>
        <sz val="11"/>
        <color indexed="10"/>
        <rFont val="ＭＳ Ｐゴシック"/>
        <family val="3"/>
      </rPr>
      <t>（ブロック幹事）</t>
    </r>
  </si>
  <si>
    <r>
      <t>汐見台ラッキー</t>
    </r>
    <r>
      <rPr>
        <sz val="11"/>
        <color indexed="10"/>
        <rFont val="ＭＳ Ｐゴシック"/>
        <family val="3"/>
      </rPr>
      <t>（ブロック幹事）</t>
    </r>
  </si>
  <si>
    <t>2015年10月24日～2015年12月13日</t>
  </si>
  <si>
    <t>＜今週の試合結果＞</t>
  </si>
  <si>
    <t>10/25(日)</t>
  </si>
  <si>
    <t>市場小</t>
  </si>
  <si>
    <t>市場ハリケーンズ ３－１ 横浜球友会</t>
  </si>
  <si>
    <t>出し合い</t>
  </si>
  <si>
    <t>○</t>
  </si>
  <si>
    <t>●</t>
  </si>
  <si>
    <t>11/3(火・祝)</t>
  </si>
  <si>
    <t>三ツ沢小</t>
  </si>
  <si>
    <t>三ツ沢ライオンズ ２－９ 太尾パワーズ</t>
  </si>
  <si>
    <t>森の台Ｇ</t>
  </si>
  <si>
    <t>ＤＭファイターズ １０－０ 早渕レッドファイヤーズ</t>
  </si>
  <si>
    <t>ＤＭ</t>
  </si>
  <si>
    <t>都田小</t>
  </si>
  <si>
    <t>川和シャークス １１－３ 汐見台ラッキー</t>
  </si>
  <si>
    <t>神大寺中央公園</t>
  </si>
  <si>
    <t>三ツ沢ライオンズ ７－６ 汐見台ラッキー</t>
  </si>
  <si>
    <t>11/7(土)</t>
  </si>
  <si>
    <t>天神Ｇ</t>
  </si>
  <si>
    <t>今井西町少年野球部 ２－１ 太尾パワーズ</t>
  </si>
  <si>
    <t>日下小第２Ｇ</t>
  </si>
  <si>
    <t>○</t>
  </si>
  <si>
    <t>●</t>
  </si>
  <si>
    <t>元宮ファイターズ １０－１ 笹下トッパーズ</t>
  </si>
  <si>
    <t>神無公園</t>
  </si>
  <si>
    <t>南山田ライオンズ １６－１ 茅ヶ崎ドリームス</t>
  </si>
  <si>
    <t>PM</t>
  </si>
  <si>
    <t>元宮さわやかＧ</t>
  </si>
  <si>
    <t>ＳＥＫＩユーホーズ １１－１３ 汐見台ラッキー</t>
  </si>
  <si>
    <t>11/15(日)</t>
  </si>
  <si>
    <t>白山ハイテクＧ</t>
  </si>
  <si>
    <t>白山フレンドジュニア ０－１０ 横浜球友会</t>
  </si>
  <si>
    <t>11/21(土)</t>
  </si>
  <si>
    <t>11/23(月・祝)</t>
  </si>
  <si>
    <t>●</t>
  </si>
  <si>
    <t>??:??</t>
  </si>
  <si>
    <t>三ツ沢ライオンズ ４－３ ＳＥＫＩユーホーズ</t>
  </si>
  <si>
    <t>11/22(日)</t>
  </si>
  <si>
    <t>三ツ沢ライオンズ １－１３ 今井西町少年野球部</t>
  </si>
  <si>
    <t>都田西小</t>
  </si>
  <si>
    <t>川和シャークス １０－１ 三ツ沢ライオンズ</t>
  </si>
  <si>
    <t>上丸子天神Ｇ</t>
  </si>
  <si>
    <t>今井西町少年野球部 ７－２ ＳＥＫＩユーホーズ</t>
  </si>
  <si>
    <t>今井西</t>
  </si>
  <si>
    <t>11/28(土)</t>
  </si>
  <si>
    <t>早渕公園</t>
  </si>
  <si>
    <t>早渕レッドファイヤーズ ２－３ 永田オックス</t>
  </si>
  <si>
    <t>11/29(日)</t>
  </si>
  <si>
    <t>市場ハリケーンズ ３－９ 横浜フューチャーズ</t>
  </si>
  <si>
    <t>白山フレンドジュニア ７－６ 横浜フューチャーズ</t>
  </si>
  <si>
    <t>ブラックシャーク ６－６ 東本郷レインボーズ</t>
  </si>
  <si>
    <t>△</t>
  </si>
  <si>
    <t>△</t>
  </si>
  <si>
    <t>川和シャークス ５－４ 太尾パワーズ</t>
  </si>
  <si>
    <t>●</t>
  </si>
  <si>
    <t>??:??</t>
  </si>
  <si>
    <t>東本郷小</t>
  </si>
  <si>
    <t>東本郷レインボーズ ７－６ 中白根キング</t>
  </si>
  <si>
    <t>東本郷</t>
  </si>
  <si>
    <t>東本郷レインボーズ ６－１０ 茅ヶ崎エンデバーズ</t>
  </si>
  <si>
    <t>折本小</t>
  </si>
  <si>
    <t>折本クーパーズ １０－７ 中白根キング</t>
  </si>
  <si>
    <t>葛が谷Ｇ</t>
  </si>
  <si>
    <t>茅ヶ崎エンデバーズ ７－７ ブラックシャーク</t>
  </si>
  <si>
    <t>不動丸小</t>
  </si>
  <si>
    <t>中白根キング ４－３ 茅ヶ崎エンデバーズ</t>
  </si>
  <si>
    <t>東本郷レインボーズ １１－３ 折本クーパーズ</t>
  </si>
  <si>
    <t>○</t>
  </si>
  <si>
    <t>●</t>
  </si>
  <si>
    <t>△</t>
  </si>
  <si>
    <t>12/5(土)</t>
  </si>
  <si>
    <t>今井西町少年野球部 ５－１ 汐見台ラッキー</t>
  </si>
  <si>
    <t>12/6(日)</t>
  </si>
  <si>
    <t>??:??</t>
  </si>
  <si>
    <t>汐見台小</t>
  </si>
  <si>
    <t>汐見台ラッキー ４－６ 太尾パワーズ</t>
  </si>
  <si>
    <t>●</t>
  </si>
  <si>
    <t>○</t>
  </si>
  <si>
    <t>篠原西小</t>
  </si>
  <si>
    <t>ハマ・ヤンキース ５－３ 横浜フューチャーズ</t>
  </si>
  <si>
    <t>南山田ライオンズ ５－９ 元宮ファイターズ</t>
  </si>
  <si>
    <t>茅ヶ崎ドリムース ０－１６ 元宮ファイターズ</t>
  </si>
  <si>
    <t>笹下トッパーズ ０－２ 荏田南イーグルス</t>
  </si>
  <si>
    <t>南山田ライオンズ ５－０ 荏田南イーグルス</t>
  </si>
  <si>
    <t>茅ヶ崎ドリムース ９－６ 師岡ベアーズ</t>
  </si>
  <si>
    <t>茅ヶ崎ドリムース ３－１７ 荏田南イーグルス</t>
  </si>
  <si>
    <t>元宮ファイターズ ２１－０ 師岡ベアーズ</t>
  </si>
  <si>
    <t>元宮ファイターズ １２－０ 荏田南イーグルス</t>
  </si>
  <si>
    <t>師岡ベアーズ ０－１０ 荏田南イーグルス</t>
  </si>
  <si>
    <t>●</t>
  </si>
  <si>
    <t>○</t>
  </si>
  <si>
    <t>●</t>
  </si>
  <si>
    <t>○</t>
  </si>
  <si>
    <t>●</t>
  </si>
  <si>
    <t>????</t>
  </si>
  <si>
    <t>????</t>
  </si>
  <si>
    <r>
      <t>?</t>
    </r>
    <r>
      <rPr>
        <sz val="11"/>
        <rFont val="ＭＳ Ｐゴシック"/>
        <family val="3"/>
      </rPr>
      <t>??</t>
    </r>
  </si>
  <si>
    <t>?</t>
  </si>
  <si>
    <t>?</t>
  </si>
  <si>
    <t>?</t>
  </si>
  <si>
    <t>12/12(土)</t>
  </si>
  <si>
    <t>市場ハリケーンズ ２－１ ハマ・ヤンキース</t>
  </si>
  <si>
    <t>??:??</t>
  </si>
  <si>
    <t>??:??</t>
  </si>
  <si>
    <t>白山フレンドジュニア ２－５ ハマ・ヤンキース　</t>
  </si>
  <si>
    <t>12/13(日)</t>
  </si>
  <si>
    <t>ハマ・ヤンキース ８－１ 横浜球友会</t>
  </si>
  <si>
    <t>○</t>
  </si>
  <si>
    <t>○</t>
  </si>
  <si>
    <t>早淵公園</t>
  </si>
  <si>
    <t>戸塚ＡＣＦホークス ３－７ 戸塚アイアンボンドス</t>
  </si>
  <si>
    <t>戸塚H</t>
  </si>
  <si>
    <t>早渕レッドファイヤーズ １－３ 戸塚アイアンボンドス</t>
  </si>
  <si>
    <t>上品濃公園</t>
  </si>
  <si>
    <t>戸塚アイアンボンドス ４－７ ＤＭファイターズ</t>
  </si>
  <si>
    <t>戸塚アイアンボンドス １０－３ 永田オックス</t>
  </si>
  <si>
    <t>早淵</t>
  </si>
  <si>
    <t>戸塚I</t>
  </si>
  <si>
    <t>○</t>
  </si>
  <si>
    <t>●</t>
  </si>
  <si>
    <t>●</t>
  </si>
  <si>
    <t>【2015.12.13現在】</t>
  </si>
  <si>
    <t>茅ヶ崎小</t>
  </si>
  <si>
    <t>茅ヶ崎D</t>
  </si>
  <si>
    <t>樽町Ｇ</t>
  </si>
  <si>
    <t>師岡ベアーズ １－１２ 笹下トッパーズ</t>
  </si>
  <si>
    <t>ＡＣＦ通信隊Ｇ</t>
  </si>
  <si>
    <t>戸塚ＡＣＦホークス ２－５ ＤＭファイターズ</t>
  </si>
  <si>
    <t>戸塚ＡＣＦホークス ４－７ 早渕レッドファイヤーズ</t>
  </si>
  <si>
    <t>茅ヶ崎ドリムース ４－１４ 笹下トッパーズ</t>
  </si>
  <si>
    <t>??:??</t>
  </si>
  <si>
    <t>すみれが丘公園</t>
  </si>
  <si>
    <t>南山田ライオンズ ３－５ 笹下トッパーズ</t>
  </si>
  <si>
    <t>山田小</t>
  </si>
  <si>
    <t>南山田ライオンズ １５－１ 師岡ベアーズ</t>
  </si>
  <si>
    <t>●</t>
  </si>
  <si>
    <t>○</t>
  </si>
  <si>
    <t>笹下トッパーズ</t>
  </si>
  <si>
    <t>南山田ライオンズ</t>
  </si>
  <si>
    <t>荏田南イーグルス</t>
  </si>
  <si>
    <t>得点</t>
  </si>
  <si>
    <t>失点</t>
  </si>
  <si>
    <t>南山田</t>
  </si>
  <si>
    <t>荏田南</t>
  </si>
  <si>
    <t>合計</t>
  </si>
  <si>
    <t>-</t>
  </si>
  <si>
    <t>-</t>
  </si>
  <si>
    <t>茅ヶ崎ドリムース</t>
  </si>
  <si>
    <t>元宮ファイターズ</t>
  </si>
  <si>
    <t>師岡ベアーズ</t>
  </si>
  <si>
    <t>-</t>
  </si>
  <si>
    <t>-</t>
  </si>
  <si>
    <t>得失点差</t>
  </si>
  <si>
    <t>　　　　　　チーム　　　　　対戦相手</t>
  </si>
  <si>
    <t>２～４位は得失点差による順位決定！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</si>
</sst>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  <numFmt numFmtId="195" formatCode="##0&quot;回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85" fontId="3" fillId="0" borderId="25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6" fontId="0" fillId="0" borderId="29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176" fontId="3" fillId="0" borderId="30" xfId="0" applyNumberFormat="1" applyFont="1" applyFill="1" applyBorder="1" applyAlignment="1">
      <alignment horizontal="center" vertical="center" shrinkToFit="1"/>
    </xf>
    <xf numFmtId="56" fontId="0" fillId="0" borderId="31" xfId="0" applyNumberFormat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56" fontId="0" fillId="0" borderId="35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0" fillId="0" borderId="36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56" fontId="6" fillId="0" borderId="0" xfId="0" applyNumberFormat="1" applyFont="1" applyFill="1" applyBorder="1" applyAlignment="1">
      <alignment vertical="center" shrinkToFit="1"/>
    </xf>
    <xf numFmtId="185" fontId="3" fillId="0" borderId="32" xfId="0" applyNumberFormat="1" applyFont="1" applyBorder="1" applyAlignment="1" applyProtection="1">
      <alignment horizontal="center" vertical="center" shrinkToFit="1"/>
      <protection/>
    </xf>
    <xf numFmtId="176" fontId="6" fillId="0" borderId="38" xfId="0" applyNumberFormat="1" applyFont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2" xfId="0" applyNumberFormat="1" applyBorder="1" applyAlignment="1">
      <alignment horizontal="center" vertical="center" shrinkToFit="1"/>
    </xf>
    <xf numFmtId="20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6" xfId="0" applyNumberFormat="1" applyBorder="1" applyAlignment="1">
      <alignment horizontal="center" vertical="center" shrinkToFit="1"/>
    </xf>
    <xf numFmtId="20" fontId="0" fillId="0" borderId="47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38" xfId="0" applyNumberFormat="1" applyFont="1" applyBorder="1" applyAlignment="1">
      <alignment horizontal="center" vertical="center" shrinkToFit="1"/>
    </xf>
    <xf numFmtId="193" fontId="6" fillId="0" borderId="39" xfId="0" applyNumberFormat="1" applyFont="1" applyBorder="1" applyAlignment="1">
      <alignment horizontal="center" vertical="center" shrinkToFit="1"/>
    </xf>
    <xf numFmtId="193" fontId="6" fillId="0" borderId="4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0" fillId="0" borderId="49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38" xfId="0" applyNumberFormat="1" applyFont="1" applyBorder="1" applyAlignment="1">
      <alignment horizontal="center" vertical="center" shrinkToFit="1"/>
    </xf>
    <xf numFmtId="194" fontId="6" fillId="0" borderId="39" xfId="0" applyNumberFormat="1" applyFont="1" applyBorder="1" applyAlignment="1">
      <alignment horizontal="center" vertical="center" shrinkToFit="1"/>
    </xf>
    <xf numFmtId="194" fontId="6" fillId="0" borderId="48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20" fontId="0" fillId="0" borderId="52" xfId="0" applyNumberFormat="1" applyBorder="1" applyAlignment="1">
      <alignment horizontal="center" vertical="center" shrinkToFit="1"/>
    </xf>
    <xf numFmtId="194" fontId="0" fillId="0" borderId="39" xfId="0" applyNumberFormat="1" applyFont="1" applyBorder="1" applyAlignment="1">
      <alignment horizontal="center" vertical="center" shrinkToFit="1"/>
    </xf>
    <xf numFmtId="194" fontId="0" fillId="0" borderId="50" xfId="0" applyNumberFormat="1" applyFont="1" applyBorder="1" applyAlignment="1">
      <alignment horizontal="center" vertical="center" shrinkToFit="1"/>
    </xf>
    <xf numFmtId="176" fontId="3" fillId="23" borderId="35" xfId="0" applyNumberFormat="1" applyFont="1" applyFill="1" applyBorder="1" applyAlignment="1">
      <alignment horizontal="center" vertical="center" shrinkToFit="1"/>
    </xf>
    <xf numFmtId="176" fontId="3" fillId="23" borderId="33" xfId="0" applyNumberFormat="1" applyFont="1" applyFill="1" applyBorder="1" applyAlignment="1">
      <alignment horizontal="center" vertical="center" shrinkToFit="1"/>
    </xf>
    <xf numFmtId="176" fontId="3" fillId="23" borderId="53" xfId="0" applyNumberFormat="1" applyFont="1" applyFill="1" applyBorder="1" applyAlignment="1">
      <alignment horizontal="center" vertical="center" shrinkToFit="1"/>
    </xf>
    <xf numFmtId="176" fontId="2" fillId="23" borderId="54" xfId="0" applyNumberFormat="1" applyFont="1" applyFill="1" applyBorder="1" applyAlignment="1">
      <alignment horizontal="center" vertical="center" shrinkToFit="1"/>
    </xf>
    <xf numFmtId="176" fontId="0" fillId="23" borderId="17" xfId="0" applyNumberFormat="1" applyFont="1" applyFill="1" applyBorder="1" applyAlignment="1">
      <alignment horizontal="center" vertical="center" shrinkToFit="1"/>
    </xf>
    <xf numFmtId="176" fontId="3" fillId="23" borderId="13" xfId="0" applyNumberFormat="1" applyFont="1" applyFill="1" applyBorder="1" applyAlignment="1">
      <alignment horizontal="center" vertical="center" shrinkToFit="1"/>
    </xf>
    <xf numFmtId="176" fontId="3" fillId="23" borderId="15" xfId="0" applyNumberFormat="1" applyFont="1" applyFill="1" applyBorder="1" applyAlignment="1">
      <alignment horizontal="center" vertical="center" shrinkToFit="1"/>
    </xf>
    <xf numFmtId="176" fontId="3" fillId="23" borderId="55" xfId="0" applyNumberFormat="1" applyFont="1" applyFill="1" applyBorder="1" applyAlignment="1">
      <alignment horizontal="center" vertical="center" shrinkToFit="1"/>
    </xf>
    <xf numFmtId="194" fontId="0" fillId="0" borderId="48" xfId="0" applyNumberFormat="1" applyFont="1" applyBorder="1" applyAlignment="1">
      <alignment horizontal="center" vertical="center" shrinkToFit="1"/>
    </xf>
    <xf numFmtId="194" fontId="0" fillId="0" borderId="39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55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53" xfId="0" applyNumberFormat="1" applyFont="1" applyFill="1" applyBorder="1" applyAlignment="1">
      <alignment horizontal="center" vertical="center" shrinkToFit="1"/>
    </xf>
    <xf numFmtId="176" fontId="2" fillId="0" borderId="54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55" xfId="0" applyNumberFormat="1" applyFont="1" applyFill="1" applyBorder="1" applyAlignment="1">
      <alignment horizontal="center" vertical="center" shrinkToFit="1"/>
    </xf>
    <xf numFmtId="176" fontId="0" fillId="0" borderId="56" xfId="0" applyNumberFormat="1" applyFill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185" fontId="3" fillId="23" borderId="32" xfId="0" applyNumberFormat="1" applyFont="1" applyFill="1" applyBorder="1" applyAlignment="1" applyProtection="1">
      <alignment horizontal="center" vertical="center" shrinkToFit="1"/>
      <protection/>
    </xf>
    <xf numFmtId="188" fontId="3" fillId="23" borderId="15" xfId="0" applyNumberFormat="1" applyFont="1" applyFill="1" applyBorder="1" applyAlignment="1" applyProtection="1">
      <alignment horizontal="center" vertical="center" shrinkToFit="1"/>
      <protection/>
    </xf>
    <xf numFmtId="187" fontId="3" fillId="23" borderId="16" xfId="0" applyNumberFormat="1" applyFont="1" applyFill="1" applyBorder="1" applyAlignment="1" applyProtection="1">
      <alignment horizontal="center" vertical="center" shrinkToFit="1"/>
      <protection/>
    </xf>
    <xf numFmtId="193" fontId="6" fillId="23" borderId="48" xfId="0" applyNumberFormat="1" applyFont="1" applyFill="1" applyBorder="1" applyAlignment="1">
      <alignment horizontal="center" vertical="center" shrinkToFit="1"/>
    </xf>
    <xf numFmtId="194" fontId="6" fillId="23" borderId="48" xfId="0" applyNumberFormat="1" applyFont="1" applyFill="1" applyBorder="1" applyAlignment="1">
      <alignment horizontal="center" vertical="center" shrinkToFit="1"/>
    </xf>
    <xf numFmtId="176" fontId="3" fillId="23" borderId="45" xfId="0" applyNumberFormat="1" applyFont="1" applyFill="1" applyBorder="1" applyAlignment="1">
      <alignment horizontal="center" vertical="center" shrinkToFit="1"/>
    </xf>
    <xf numFmtId="176" fontId="3" fillId="23" borderId="57" xfId="0" applyNumberFormat="1" applyFont="1" applyFill="1" applyBorder="1" applyAlignment="1">
      <alignment horizontal="center" vertical="center" shrinkToFit="1"/>
    </xf>
    <xf numFmtId="176" fontId="3" fillId="23" borderId="58" xfId="0" applyNumberFormat="1" applyFont="1" applyFill="1" applyBorder="1" applyAlignment="1">
      <alignment horizontal="center" vertical="center" shrinkToFit="1"/>
    </xf>
    <xf numFmtId="176" fontId="3" fillId="23" borderId="59" xfId="0" applyNumberFormat="1" applyFont="1" applyFill="1" applyBorder="1" applyAlignment="1">
      <alignment horizontal="center" vertical="center" shrinkToFit="1"/>
    </xf>
    <xf numFmtId="176" fontId="6" fillId="23" borderId="39" xfId="0" applyNumberFormat="1" applyFont="1" applyFill="1" applyBorder="1" applyAlignment="1">
      <alignment horizontal="center" vertical="center" shrinkToFit="1"/>
    </xf>
    <xf numFmtId="176" fontId="0" fillId="23" borderId="11" xfId="0" applyNumberFormat="1" applyFont="1" applyFill="1" applyBorder="1" applyAlignment="1">
      <alignment horizontal="center" vertical="center" shrinkToFit="1"/>
    </xf>
    <xf numFmtId="176" fontId="3" fillId="23" borderId="28" xfId="0" applyNumberFormat="1" applyFont="1" applyFill="1" applyBorder="1" applyAlignment="1">
      <alignment horizontal="center" vertical="center" shrinkToFit="1"/>
    </xf>
    <xf numFmtId="176" fontId="3" fillId="23" borderId="26" xfId="0" applyNumberFormat="1" applyFont="1" applyFill="1" applyBorder="1" applyAlignment="1">
      <alignment horizontal="center" vertical="center" shrinkToFit="1"/>
    </xf>
    <xf numFmtId="176" fontId="3" fillId="23" borderId="60" xfId="0" applyNumberFormat="1" applyFont="1" applyFill="1" applyBorder="1" applyAlignment="1">
      <alignment horizontal="center" vertical="center" shrinkToFit="1"/>
    </xf>
    <xf numFmtId="176" fontId="0" fillId="0" borderId="61" xfId="0" applyNumberFormat="1" applyFill="1" applyBorder="1" applyAlignment="1">
      <alignment horizontal="center" vertical="center" shrinkToFit="1"/>
    </xf>
    <xf numFmtId="185" fontId="3" fillId="0" borderId="25" xfId="0" applyNumberFormat="1" applyFont="1" applyFill="1" applyBorder="1" applyAlignment="1" applyProtection="1">
      <alignment horizontal="center" vertical="center" shrinkToFit="1"/>
      <protection/>
    </xf>
    <xf numFmtId="188" fontId="3" fillId="0" borderId="13" xfId="0" applyNumberFormat="1" applyFont="1" applyFill="1" applyBorder="1" applyAlignment="1" applyProtection="1">
      <alignment horizontal="center" vertical="center" shrinkToFit="1"/>
      <protection/>
    </xf>
    <xf numFmtId="187" fontId="3" fillId="0" borderId="14" xfId="0" applyNumberFormat="1" applyFont="1" applyFill="1" applyBorder="1" applyAlignment="1" applyProtection="1">
      <alignment horizontal="center" vertical="center" shrinkToFit="1"/>
      <protection/>
    </xf>
    <xf numFmtId="176" fontId="6" fillId="0" borderId="62" xfId="0" applyNumberFormat="1" applyFont="1" applyFill="1" applyBorder="1" applyAlignment="1">
      <alignment horizontal="center" vertical="center" shrinkToFit="1"/>
    </xf>
    <xf numFmtId="193" fontId="6" fillId="0" borderId="38" xfId="0" applyNumberFormat="1" applyFont="1" applyFill="1" applyBorder="1" applyAlignment="1">
      <alignment horizontal="center" vertical="center" shrinkToFit="1"/>
    </xf>
    <xf numFmtId="194" fontId="6" fillId="0" borderId="38" xfId="0" applyNumberFormat="1" applyFont="1" applyFill="1" applyBorder="1" applyAlignment="1">
      <alignment horizontal="center" vertical="center" shrinkToFit="1"/>
    </xf>
    <xf numFmtId="185" fontId="3" fillId="0" borderId="32" xfId="0" applyNumberFormat="1" applyFont="1" applyFill="1" applyBorder="1" applyAlignment="1" applyProtection="1">
      <alignment horizontal="center" vertical="center" shrinkToFit="1"/>
      <protection/>
    </xf>
    <xf numFmtId="188" fontId="3" fillId="0" borderId="15" xfId="0" applyNumberFormat="1" applyFont="1" applyFill="1" applyBorder="1" applyAlignment="1" applyProtection="1">
      <alignment horizontal="center" vertical="center" shrinkToFit="1"/>
      <protection/>
    </xf>
    <xf numFmtId="187" fontId="3" fillId="0" borderId="16" xfId="0" applyNumberFormat="1" applyFont="1" applyFill="1" applyBorder="1" applyAlignment="1" applyProtection="1">
      <alignment horizontal="center" vertical="center" shrinkToFit="1"/>
      <protection/>
    </xf>
    <xf numFmtId="176" fontId="6" fillId="0" borderId="39" xfId="0" applyNumberFormat="1" applyFont="1" applyFill="1" applyBorder="1" applyAlignment="1">
      <alignment horizontal="center" vertical="center" shrinkToFit="1"/>
    </xf>
    <xf numFmtId="193" fontId="6" fillId="0" borderId="39" xfId="0" applyNumberFormat="1" applyFont="1" applyFill="1" applyBorder="1" applyAlignment="1">
      <alignment horizontal="center" vertical="center" shrinkToFit="1"/>
    </xf>
    <xf numFmtId="194" fontId="6" fillId="0" borderId="39" xfId="0" applyNumberFormat="1" applyFont="1" applyFill="1" applyBorder="1" applyAlignment="1">
      <alignment horizontal="center" vertical="center" shrinkToFit="1"/>
    </xf>
    <xf numFmtId="193" fontId="6" fillId="0" borderId="48" xfId="0" applyNumberFormat="1" applyFont="1" applyFill="1" applyBorder="1" applyAlignment="1">
      <alignment horizontal="center" vertical="center" shrinkToFit="1"/>
    </xf>
    <xf numFmtId="194" fontId="6" fillId="0" borderId="48" xfId="0" applyNumberFormat="1" applyFont="1" applyFill="1" applyBorder="1" applyAlignment="1">
      <alignment horizontal="center" vertical="center" shrinkToFit="1"/>
    </xf>
    <xf numFmtId="176" fontId="0" fillId="23" borderId="61" xfId="0" applyNumberFormat="1" applyFont="1" applyFill="1" applyBorder="1" applyAlignment="1">
      <alignment horizontal="center" vertical="center" shrinkToFit="1"/>
    </xf>
    <xf numFmtId="49" fontId="3" fillId="23" borderId="24" xfId="0" applyNumberFormat="1" applyFont="1" applyFill="1" applyBorder="1" applyAlignment="1">
      <alignment horizontal="center" vertical="center" shrinkToFit="1"/>
    </xf>
    <xf numFmtId="49" fontId="3" fillId="23" borderId="23" xfId="0" applyNumberFormat="1" applyFont="1" applyFill="1" applyBorder="1" applyAlignment="1">
      <alignment horizontal="center" vertical="center" shrinkToFit="1"/>
    </xf>
    <xf numFmtId="49" fontId="3" fillId="23" borderId="27" xfId="0" applyNumberFormat="1" applyFont="1" applyFill="1" applyBorder="1" applyAlignment="1">
      <alignment horizontal="center" vertical="center" shrinkToFit="1"/>
    </xf>
    <xf numFmtId="49" fontId="3" fillId="23" borderId="20" xfId="0" applyNumberFormat="1" applyFont="1" applyFill="1" applyBorder="1" applyAlignment="1">
      <alignment horizontal="center" vertical="center" shrinkToFit="1"/>
    </xf>
    <xf numFmtId="49" fontId="3" fillId="23" borderId="63" xfId="0" applyNumberFormat="1" applyFont="1" applyFill="1" applyBorder="1" applyAlignment="1">
      <alignment horizontal="center" vertical="center" shrinkToFit="1"/>
    </xf>
    <xf numFmtId="49" fontId="3" fillId="23" borderId="45" xfId="0" applyNumberFormat="1" applyFont="1" applyFill="1" applyBorder="1" applyAlignment="1">
      <alignment horizontal="center" vertical="center" shrinkToFit="1"/>
    </xf>
    <xf numFmtId="49" fontId="3" fillId="23" borderId="57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center" vertical="center" shrinkToFit="1"/>
    </xf>
    <xf numFmtId="193" fontId="6" fillId="23" borderId="51" xfId="0" applyNumberFormat="1" applyFont="1" applyFill="1" applyBorder="1" applyAlignment="1">
      <alignment horizontal="center" vertical="center" shrinkToFit="1"/>
    </xf>
    <xf numFmtId="176" fontId="6" fillId="23" borderId="51" xfId="0" applyNumberFormat="1" applyFont="1" applyFill="1" applyBorder="1" applyAlignment="1">
      <alignment horizontal="center" vertical="center" shrinkToFit="1"/>
    </xf>
    <xf numFmtId="56" fontId="0" fillId="0" borderId="30" xfId="0" applyNumberFormat="1" applyBorder="1" applyAlignment="1">
      <alignment horizontal="center" vertical="center" shrinkToFit="1"/>
    </xf>
    <xf numFmtId="20" fontId="0" fillId="0" borderId="55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56" fontId="0" fillId="0" borderId="65" xfId="0" applyNumberFormat="1" applyBorder="1" applyAlignment="1">
      <alignment horizontal="center" vertical="center" shrinkToFit="1"/>
    </xf>
    <xf numFmtId="20" fontId="0" fillId="0" borderId="66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56" fontId="0" fillId="0" borderId="68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176" fontId="3" fillId="24" borderId="18" xfId="0" applyNumberFormat="1" applyFont="1" applyFill="1" applyBorder="1" applyAlignment="1">
      <alignment horizontal="center" vertical="center" shrinkToFit="1"/>
    </xf>
    <xf numFmtId="176" fontId="3" fillId="24" borderId="19" xfId="0" applyNumberFormat="1" applyFont="1" applyFill="1" applyBorder="1" applyAlignment="1">
      <alignment horizontal="center" vertical="center" shrinkToFit="1"/>
    </xf>
    <xf numFmtId="194" fontId="0" fillId="0" borderId="38" xfId="0" applyNumberFormat="1" applyFont="1" applyBorder="1" applyAlignment="1">
      <alignment horizontal="center" vertical="center" shrinkToFit="1"/>
    </xf>
    <xf numFmtId="194" fontId="0" fillId="0" borderId="51" xfId="0" applyNumberFormat="1" applyFont="1" applyBorder="1" applyAlignment="1">
      <alignment horizontal="center" vertical="center" shrinkToFit="1"/>
    </xf>
    <xf numFmtId="176" fontId="3" fillId="24" borderId="23" xfId="0" applyNumberFormat="1" applyFont="1" applyFill="1" applyBorder="1" applyAlignment="1">
      <alignment horizontal="center" vertical="center" shrinkToFit="1"/>
    </xf>
    <xf numFmtId="176" fontId="3" fillId="24" borderId="20" xfId="0" applyNumberFormat="1" applyFont="1" applyFill="1" applyBorder="1" applyAlignment="1">
      <alignment horizontal="center" vertical="center" shrinkToFit="1"/>
    </xf>
    <xf numFmtId="194" fontId="0" fillId="0" borderId="64" xfId="0" applyNumberFormat="1" applyFont="1" applyBorder="1" applyAlignment="1">
      <alignment horizontal="center" vertical="center" shrinkToFit="1"/>
    </xf>
    <xf numFmtId="176" fontId="2" fillId="25" borderId="21" xfId="0" applyNumberFormat="1" applyFont="1" applyFill="1" applyBorder="1" applyAlignment="1">
      <alignment horizontal="center" vertical="center" shrinkToFit="1"/>
    </xf>
    <xf numFmtId="176" fontId="3" fillId="25" borderId="19" xfId="0" applyNumberFormat="1" applyFont="1" applyFill="1" applyBorder="1" applyAlignment="1">
      <alignment horizontal="center" vertical="center" shrinkToFit="1"/>
    </xf>
    <xf numFmtId="176" fontId="3" fillId="25" borderId="18" xfId="0" applyNumberFormat="1" applyFont="1" applyFill="1" applyBorder="1" applyAlignment="1">
      <alignment horizontal="center" vertical="center" shrinkToFit="1"/>
    </xf>
    <xf numFmtId="176" fontId="2" fillId="25" borderId="22" xfId="0" applyNumberFormat="1" applyFont="1" applyFill="1" applyBorder="1" applyAlignment="1">
      <alignment horizontal="center" vertical="center" shrinkToFit="1"/>
    </xf>
    <xf numFmtId="176" fontId="3" fillId="25" borderId="20" xfId="0" applyNumberFormat="1" applyFont="1" applyFill="1" applyBorder="1" applyAlignment="1">
      <alignment horizontal="center" vertical="center" shrinkToFit="1"/>
    </xf>
    <xf numFmtId="176" fontId="3" fillId="25" borderId="34" xfId="0" applyNumberFormat="1" applyFont="1" applyFill="1" applyBorder="1" applyAlignment="1">
      <alignment horizontal="center" vertical="center" shrinkToFit="1"/>
    </xf>
    <xf numFmtId="176" fontId="3" fillId="25" borderId="23" xfId="0" applyNumberFormat="1" applyFont="1" applyFill="1" applyBorder="1" applyAlignment="1">
      <alignment horizontal="center" vertical="center" shrinkToFit="1"/>
    </xf>
    <xf numFmtId="20" fontId="0" fillId="0" borderId="71" xfId="0" applyNumberFormat="1" applyBorder="1" applyAlignment="1">
      <alignment horizontal="center" vertical="center" shrinkToFit="1"/>
    </xf>
    <xf numFmtId="194" fontId="0" fillId="0" borderId="50" xfId="0" applyNumberFormat="1" applyFont="1" applyBorder="1" applyAlignment="1">
      <alignment horizontal="center" vertical="center" shrinkToFit="1"/>
    </xf>
    <xf numFmtId="176" fontId="3" fillId="24" borderId="27" xfId="0" applyNumberFormat="1" applyFont="1" applyFill="1" applyBorder="1" applyAlignment="1">
      <alignment horizontal="center" vertical="center" shrinkToFit="1"/>
    </xf>
    <xf numFmtId="49" fontId="3" fillId="24" borderId="23" xfId="0" applyNumberFormat="1" applyFont="1" applyFill="1" applyBorder="1" applyAlignment="1">
      <alignment horizontal="center" vertical="center" shrinkToFit="1"/>
    </xf>
    <xf numFmtId="49" fontId="3" fillId="24" borderId="34" xfId="0" applyNumberFormat="1" applyFont="1" applyFill="1" applyBorder="1" applyAlignment="1">
      <alignment horizontal="center" vertical="center" shrinkToFit="1"/>
    </xf>
    <xf numFmtId="49" fontId="3" fillId="24" borderId="27" xfId="0" applyNumberFormat="1" applyFont="1" applyFill="1" applyBorder="1" applyAlignment="1">
      <alignment horizontal="center" vertical="center" shrinkToFit="1"/>
    </xf>
    <xf numFmtId="49" fontId="3" fillId="24" borderId="30" xfId="0" applyNumberFormat="1" applyFont="1" applyFill="1" applyBorder="1" applyAlignment="1">
      <alignment horizontal="center" vertical="center" shrinkToFit="1"/>
    </xf>
    <xf numFmtId="49" fontId="3" fillId="24" borderId="24" xfId="0" applyNumberFormat="1" applyFont="1" applyFill="1" applyBorder="1" applyAlignment="1">
      <alignment horizontal="center" vertical="center" shrinkToFit="1"/>
    </xf>
    <xf numFmtId="176" fontId="3" fillId="24" borderId="13" xfId="0" applyNumberFormat="1" applyFont="1" applyFill="1" applyBorder="1" applyAlignment="1">
      <alignment horizontal="center" vertical="center" shrinkToFit="1"/>
    </xf>
    <xf numFmtId="176" fontId="3" fillId="24" borderId="35" xfId="0" applyNumberFormat="1" applyFont="1" applyFill="1" applyBorder="1" applyAlignment="1">
      <alignment horizontal="center" vertical="center" shrinkToFit="1"/>
    </xf>
    <xf numFmtId="176" fontId="3" fillId="24" borderId="15" xfId="0" applyNumberFormat="1" applyFont="1" applyFill="1" applyBorder="1" applyAlignment="1">
      <alignment horizontal="center" vertical="center" shrinkToFit="1"/>
    </xf>
    <xf numFmtId="176" fontId="3" fillId="24" borderId="33" xfId="0" applyNumberFormat="1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74" xfId="0" applyNumberFormat="1" applyFont="1" applyBorder="1" applyAlignment="1" applyProtection="1">
      <alignment horizontal="center" vertical="center" shrinkToFit="1"/>
      <protection/>
    </xf>
    <xf numFmtId="188" fontId="3" fillId="0" borderId="75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43" xfId="0" applyFont="1" applyBorder="1" applyAlignment="1">
      <alignment horizontal="right" vertical="center" shrinkToFit="1"/>
    </xf>
    <xf numFmtId="0" fontId="0" fillId="0" borderId="7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6" fontId="0" fillId="23" borderId="80" xfId="0" applyNumberFormat="1" applyFill="1" applyBorder="1" applyAlignment="1">
      <alignment horizontal="left" vertical="center"/>
    </xf>
    <xf numFmtId="176" fontId="0" fillId="23" borderId="36" xfId="0" applyNumberFormat="1" applyFill="1" applyBorder="1" applyAlignment="1">
      <alignment horizontal="left" vertical="center"/>
    </xf>
    <xf numFmtId="176" fontId="0" fillId="23" borderId="81" xfId="0" applyNumberFormat="1" applyFill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0" fillId="0" borderId="32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0" fillId="0" borderId="32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82" xfId="0" applyNumberFormat="1" applyFill="1" applyBorder="1" applyAlignment="1">
      <alignment horizontal="left" vertical="center" shrinkToFit="1"/>
    </xf>
    <xf numFmtId="176" fontId="0" fillId="0" borderId="40" xfId="0" applyNumberFormat="1" applyFill="1" applyBorder="1" applyAlignment="1">
      <alignment horizontal="left" vertical="center" shrinkToFit="1"/>
    </xf>
    <xf numFmtId="0" fontId="0" fillId="0" borderId="83" xfId="0" applyFill="1" applyBorder="1" applyAlignment="1">
      <alignment horizontal="left" vertical="center" shrinkToFit="1"/>
    </xf>
    <xf numFmtId="176" fontId="0" fillId="0" borderId="32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77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76" xfId="0" applyNumberFormat="1" applyFont="1" applyFill="1" applyBorder="1" applyAlignment="1">
      <alignment horizontal="center" vertical="center" shrinkToFit="1"/>
    </xf>
    <xf numFmtId="176" fontId="6" fillId="0" borderId="77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76" xfId="0" applyNumberFormat="1" applyFont="1" applyFill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6" fontId="0" fillId="23" borderId="80" xfId="0" applyNumberFormat="1" applyFill="1" applyBorder="1" applyAlignment="1">
      <alignment horizontal="left" vertical="center" shrinkToFit="1"/>
    </xf>
    <xf numFmtId="176" fontId="0" fillId="23" borderId="36" xfId="0" applyNumberFormat="1" applyFill="1" applyBorder="1" applyAlignment="1">
      <alignment horizontal="left" vertical="center" shrinkToFit="1"/>
    </xf>
    <xf numFmtId="176" fontId="0" fillId="23" borderId="81" xfId="0" applyNumberFormat="1" applyFill="1" applyBorder="1" applyAlignment="1">
      <alignment horizontal="left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72" xfId="0" applyNumberFormat="1" applyFill="1" applyBorder="1" applyAlignment="1">
      <alignment horizontal="left" vertical="center" shrinkToFit="1"/>
    </xf>
    <xf numFmtId="176" fontId="0" fillId="0" borderId="43" xfId="0" applyNumberFormat="1" applyFill="1" applyBorder="1" applyAlignment="1">
      <alignment horizontal="left" vertical="center" shrinkToFit="1"/>
    </xf>
    <xf numFmtId="176" fontId="0" fillId="0" borderId="73" xfId="0" applyNumberForma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0" fillId="0" borderId="25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8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6" fontId="0" fillId="23" borderId="72" xfId="0" applyNumberFormat="1" applyFill="1" applyBorder="1" applyAlignment="1">
      <alignment horizontal="left" vertical="center" shrinkToFit="1"/>
    </xf>
    <xf numFmtId="176" fontId="0" fillId="23" borderId="43" xfId="0" applyNumberFormat="1" applyFill="1" applyBorder="1" applyAlignment="1">
      <alignment horizontal="left" vertical="center" shrinkToFit="1"/>
    </xf>
    <xf numFmtId="176" fontId="0" fillId="23" borderId="73" xfId="0" applyNumberFormat="1" applyFill="1" applyBorder="1" applyAlignment="1">
      <alignment horizontal="left" vertical="center" shrinkToFit="1"/>
    </xf>
    <xf numFmtId="176" fontId="0" fillId="0" borderId="16" xfId="0" applyNumberFormat="1" applyBorder="1" applyAlignment="1">
      <alignment horizontal="left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193" fontId="0" fillId="0" borderId="20" xfId="0" applyNumberFormat="1" applyBorder="1" applyAlignment="1">
      <alignment horizontal="center" vertical="center" shrinkToFit="1"/>
    </xf>
    <xf numFmtId="0" fontId="0" fillId="0" borderId="87" xfId="0" applyBorder="1" applyAlignment="1">
      <alignment horizontal="left" vertical="center" wrapText="1" shrinkToFit="1"/>
    </xf>
    <xf numFmtId="0" fontId="0" fillId="0" borderId="88" xfId="0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selection activeCell="Q22" sqref="Q2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8.875" style="1" customWidth="1"/>
    <col min="17" max="20" width="5.25390625" style="1" customWidth="1"/>
    <col min="21" max="24" width="8.875" style="1" customWidth="1"/>
    <col min="25" max="16384" width="9.00390625" style="1" customWidth="1"/>
  </cols>
  <sheetData>
    <row r="1" spans="1:13" ht="31.5" customHeight="1">
      <c r="A1" s="232" t="s">
        <v>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8" customHeight="1">
      <c r="A2" s="245" t="s">
        <v>81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8" ht="15" thickBot="1">
      <c r="A3" s="6" t="s">
        <v>5</v>
      </c>
      <c r="B3" s="6"/>
      <c r="M3" s="212" t="s">
        <v>203</v>
      </c>
      <c r="N3" s="212"/>
      <c r="O3" s="212"/>
      <c r="P3" s="206" t="s">
        <v>12</v>
      </c>
      <c r="Q3" s="207"/>
      <c r="R3" s="207"/>
    </row>
    <row r="4" spans="1:18" s="26" customFormat="1" ht="27" customHeight="1" thickBot="1">
      <c r="A4" s="246"/>
      <c r="B4" s="247"/>
      <c r="C4" s="248"/>
      <c r="D4" s="115" t="s">
        <v>42</v>
      </c>
      <c r="E4" s="74" t="s">
        <v>60</v>
      </c>
      <c r="F4" s="74" t="s">
        <v>47</v>
      </c>
      <c r="G4" s="74" t="s">
        <v>61</v>
      </c>
      <c r="H4" s="138" t="s">
        <v>62</v>
      </c>
      <c r="I4" s="153"/>
      <c r="J4" s="249" t="s">
        <v>7</v>
      </c>
      <c r="K4" s="250"/>
      <c r="L4" s="251"/>
      <c r="M4" s="7" t="s">
        <v>0</v>
      </c>
      <c r="N4" s="7" t="s">
        <v>18</v>
      </c>
      <c r="O4" s="84" t="s">
        <v>30</v>
      </c>
      <c r="P4" s="35" t="s">
        <v>13</v>
      </c>
      <c r="Q4" s="1"/>
      <c r="R4" s="1"/>
    </row>
    <row r="5" spans="1:16" ht="20.25" customHeight="1">
      <c r="A5" s="239" t="s">
        <v>41</v>
      </c>
      <c r="B5" s="240"/>
      <c r="C5" s="241"/>
      <c r="D5" s="76"/>
      <c r="E5" s="77"/>
      <c r="F5" s="77" t="s">
        <v>87</v>
      </c>
      <c r="G5" s="77"/>
      <c r="H5" s="196" t="s">
        <v>201</v>
      </c>
      <c r="I5" s="154"/>
      <c r="J5" s="22">
        <f>COUNTIF(D5:I5,"○")</f>
        <v>1</v>
      </c>
      <c r="K5" s="8">
        <f>COUNTIF(D5:I5,"●")</f>
        <v>1</v>
      </c>
      <c r="L5" s="9">
        <f>COUNTIF(D5:I5,"△")</f>
        <v>0</v>
      </c>
      <c r="M5" s="53">
        <f>COUNTIF(D5:I5,"")-2</f>
        <v>2</v>
      </c>
      <c r="N5" s="68"/>
      <c r="O5" s="85"/>
      <c r="P5" s="35" t="s">
        <v>14</v>
      </c>
    </row>
    <row r="6" spans="1:16" ht="20.25" customHeight="1">
      <c r="A6" s="239" t="s">
        <v>51</v>
      </c>
      <c r="B6" s="240"/>
      <c r="C6" s="241"/>
      <c r="D6" s="78"/>
      <c r="E6" s="79"/>
      <c r="F6" s="80" t="s">
        <v>88</v>
      </c>
      <c r="G6" s="80" t="s">
        <v>116</v>
      </c>
      <c r="H6" s="192" t="s">
        <v>201</v>
      </c>
      <c r="I6" s="155"/>
      <c r="J6" s="52">
        <f>COUNTIF(D6:I6,"○")</f>
        <v>0</v>
      </c>
      <c r="K6" s="10">
        <f>COUNTIF(D6:I6,"●")</f>
        <v>3</v>
      </c>
      <c r="L6" s="11">
        <f>COUNTIF(D6:I6,"△")</f>
        <v>0</v>
      </c>
      <c r="M6" s="54">
        <f>COUNTIF(D6:I6,"")-2</f>
        <v>1</v>
      </c>
      <c r="N6" s="69"/>
      <c r="O6" s="86">
        <v>3</v>
      </c>
      <c r="P6" s="35" t="s">
        <v>15</v>
      </c>
    </row>
    <row r="7" spans="1:16" ht="20.25" customHeight="1">
      <c r="A7" s="242" t="s">
        <v>36</v>
      </c>
      <c r="B7" s="243"/>
      <c r="C7" s="244"/>
      <c r="D7" s="78" t="s">
        <v>88</v>
      </c>
      <c r="E7" s="81" t="s">
        <v>87</v>
      </c>
      <c r="F7" s="79"/>
      <c r="G7" s="80" t="s">
        <v>88</v>
      </c>
      <c r="H7" s="192" t="s">
        <v>202</v>
      </c>
      <c r="I7" s="155"/>
      <c r="J7" s="52">
        <f>COUNTIF(D7:I7,"○")</f>
        <v>1</v>
      </c>
      <c r="K7" s="10">
        <f>COUNTIF(D7:I7,"●")</f>
        <v>3</v>
      </c>
      <c r="L7" s="11">
        <f>COUNTIF(D7:I7,"△")</f>
        <v>0</v>
      </c>
      <c r="M7" s="54">
        <f>COUNTIF(D7:I7,"")-2</f>
        <v>0</v>
      </c>
      <c r="N7" s="69"/>
      <c r="O7" s="86">
        <v>2</v>
      </c>
      <c r="P7" s="35" t="s">
        <v>16</v>
      </c>
    </row>
    <row r="8" spans="1:16" ht="20.25" customHeight="1">
      <c r="A8" s="233" t="s">
        <v>76</v>
      </c>
      <c r="B8" s="234"/>
      <c r="C8" s="235"/>
      <c r="D8" s="95"/>
      <c r="E8" s="81" t="s">
        <v>87</v>
      </c>
      <c r="F8" s="81" t="s">
        <v>87</v>
      </c>
      <c r="G8" s="79"/>
      <c r="H8" s="192" t="s">
        <v>190</v>
      </c>
      <c r="I8" s="156"/>
      <c r="J8" s="52">
        <f>COUNTIF(D8:I8,"○")</f>
        <v>3</v>
      </c>
      <c r="K8" s="10">
        <f>COUNTIF(D8:I8,"●")</f>
        <v>0</v>
      </c>
      <c r="L8" s="11">
        <f>COUNTIF(D8:I8,"△")</f>
        <v>0</v>
      </c>
      <c r="M8" s="54">
        <f>COUNTIF(D8:I8,"")-2</f>
        <v>1</v>
      </c>
      <c r="N8" s="69"/>
      <c r="O8" s="86">
        <v>1</v>
      </c>
      <c r="P8" s="35" t="s">
        <v>17</v>
      </c>
    </row>
    <row r="9" spans="1:16" ht="20.25" customHeight="1">
      <c r="A9" s="236" t="s">
        <v>39</v>
      </c>
      <c r="B9" s="237"/>
      <c r="C9" s="238"/>
      <c r="D9" s="195" t="s">
        <v>190</v>
      </c>
      <c r="E9" s="193" t="s">
        <v>200</v>
      </c>
      <c r="F9" s="194" t="s">
        <v>200</v>
      </c>
      <c r="G9" s="194" t="s">
        <v>88</v>
      </c>
      <c r="H9" s="79"/>
      <c r="I9" s="157"/>
      <c r="J9" s="52">
        <f>COUNTIF(D9:I9,"○")</f>
        <v>3</v>
      </c>
      <c r="K9" s="10">
        <f>COUNTIF(D9:I9,"●")</f>
        <v>1</v>
      </c>
      <c r="L9" s="11">
        <f>COUNTIF(D9:I9,"△")</f>
        <v>0</v>
      </c>
      <c r="M9" s="54">
        <f>COUNTIF(D9:I9,"")-2</f>
        <v>0</v>
      </c>
      <c r="N9" s="69"/>
      <c r="O9" s="86">
        <v>2</v>
      </c>
      <c r="P9" s="40" t="s">
        <v>21</v>
      </c>
    </row>
    <row r="10" spans="1:16" ht="20.25" customHeight="1" thickBot="1">
      <c r="A10" s="224"/>
      <c r="B10" s="225"/>
      <c r="C10" s="226"/>
      <c r="D10" s="159"/>
      <c r="E10" s="160"/>
      <c r="F10" s="161"/>
      <c r="G10" s="161"/>
      <c r="H10" s="160"/>
      <c r="I10" s="158"/>
      <c r="J10" s="124"/>
      <c r="K10" s="125"/>
      <c r="L10" s="126"/>
      <c r="M10" s="133"/>
      <c r="N10" s="162"/>
      <c r="O10" s="128"/>
      <c r="P10" s="40"/>
    </row>
    <row r="11" spans="2:15" ht="20.25" customHeight="1" thickBot="1">
      <c r="B11" s="16"/>
      <c r="C11" s="16"/>
      <c r="D11" s="23"/>
      <c r="E11" s="23"/>
      <c r="F11" s="23"/>
      <c r="G11" s="23"/>
      <c r="H11" s="23"/>
      <c r="I11" s="23"/>
      <c r="J11" s="208" t="s">
        <v>19</v>
      </c>
      <c r="K11" s="208"/>
      <c r="L11" s="209"/>
      <c r="M11" s="36">
        <f>SUM(M5:M10)/2</f>
        <v>2</v>
      </c>
      <c r="N11" s="25"/>
      <c r="O11" s="88">
        <f>SUM(O5:O10)</f>
        <v>8</v>
      </c>
    </row>
    <row r="12" spans="1:14" ht="16.5" customHeight="1" thickBot="1">
      <c r="A12" s="6" t="s">
        <v>82</v>
      </c>
      <c r="B12" s="6"/>
      <c r="N12" s="48"/>
    </row>
    <row r="13" spans="1:16" ht="16.5" customHeight="1" thickBot="1">
      <c r="A13" s="4" t="s">
        <v>1</v>
      </c>
      <c r="B13" s="12" t="s">
        <v>8</v>
      </c>
      <c r="C13" s="5" t="s">
        <v>2</v>
      </c>
      <c r="D13" s="213" t="s">
        <v>20</v>
      </c>
      <c r="E13" s="210"/>
      <c r="F13" s="210"/>
      <c r="G13" s="210"/>
      <c r="H13" s="210"/>
      <c r="I13" s="210"/>
      <c r="J13" s="210"/>
      <c r="K13" s="210"/>
      <c r="L13" s="211"/>
      <c r="M13" s="210" t="s">
        <v>11</v>
      </c>
      <c r="N13" s="211"/>
      <c r="O13" s="89" t="s">
        <v>31</v>
      </c>
      <c r="P13" s="30"/>
    </row>
    <row r="14" spans="1:16" ht="16.5" customHeight="1">
      <c r="A14" s="38" t="s">
        <v>182</v>
      </c>
      <c r="B14" s="96">
        <v>0.3958333333333333</v>
      </c>
      <c r="C14" s="28" t="s">
        <v>208</v>
      </c>
      <c r="D14" s="258" t="s">
        <v>192</v>
      </c>
      <c r="E14" s="259"/>
      <c r="F14" s="259"/>
      <c r="G14" s="259"/>
      <c r="H14" s="259"/>
      <c r="I14" s="259"/>
      <c r="J14" s="259"/>
      <c r="K14" s="259"/>
      <c r="L14" s="260"/>
      <c r="M14" s="259" t="s">
        <v>86</v>
      </c>
      <c r="N14" s="260"/>
      <c r="O14" s="90" t="s">
        <v>193</v>
      </c>
      <c r="P14" s="72"/>
    </row>
    <row r="15" spans="1:16" ht="16.5" customHeight="1">
      <c r="A15" s="42" t="s">
        <v>182</v>
      </c>
      <c r="B15" s="66">
        <v>0.5833333333333334</v>
      </c>
      <c r="C15" s="82" t="s">
        <v>191</v>
      </c>
      <c r="D15" s="214" t="s">
        <v>194</v>
      </c>
      <c r="E15" s="215"/>
      <c r="F15" s="215"/>
      <c r="G15" s="215"/>
      <c r="H15" s="215"/>
      <c r="I15" s="215"/>
      <c r="J15" s="215"/>
      <c r="K15" s="215"/>
      <c r="L15" s="216"/>
      <c r="M15" s="227" t="s">
        <v>86</v>
      </c>
      <c r="N15" s="228"/>
      <c r="O15" s="91" t="s">
        <v>198</v>
      </c>
      <c r="P15" s="72"/>
    </row>
    <row r="16" spans="1:16" ht="16.5" customHeight="1">
      <c r="A16" s="42" t="s">
        <v>187</v>
      </c>
      <c r="B16" s="66">
        <v>0.4375</v>
      </c>
      <c r="C16" s="82" t="s">
        <v>195</v>
      </c>
      <c r="D16" s="229" t="s">
        <v>196</v>
      </c>
      <c r="E16" s="230"/>
      <c r="F16" s="230"/>
      <c r="G16" s="230"/>
      <c r="H16" s="230"/>
      <c r="I16" s="230"/>
      <c r="J16" s="230"/>
      <c r="K16" s="230"/>
      <c r="L16" s="231"/>
      <c r="M16" s="227" t="s">
        <v>86</v>
      </c>
      <c r="N16" s="228"/>
      <c r="O16" s="91" t="s">
        <v>199</v>
      </c>
      <c r="P16" s="72"/>
    </row>
    <row r="17" spans="1:16" ht="16.5" customHeight="1" thickBot="1">
      <c r="A17" s="47" t="s">
        <v>187</v>
      </c>
      <c r="B17" s="59">
        <v>0.5416666666666666</v>
      </c>
      <c r="C17" s="60" t="s">
        <v>195</v>
      </c>
      <c r="D17" s="201" t="s">
        <v>197</v>
      </c>
      <c r="E17" s="202"/>
      <c r="F17" s="202"/>
      <c r="G17" s="202"/>
      <c r="H17" s="202"/>
      <c r="I17" s="202"/>
      <c r="J17" s="202"/>
      <c r="K17" s="202"/>
      <c r="L17" s="203"/>
      <c r="M17" s="204" t="s">
        <v>86</v>
      </c>
      <c r="N17" s="205"/>
      <c r="O17" s="109" t="s">
        <v>199</v>
      </c>
      <c r="P17" s="72"/>
    </row>
    <row r="18" spans="1:16" ht="16.5" customHeight="1" thickBot="1">
      <c r="A18" s="6" t="s">
        <v>6</v>
      </c>
      <c r="B18" s="6"/>
      <c r="P18" s="29"/>
    </row>
    <row r="19" spans="1:16" ht="16.5" customHeight="1" thickBot="1">
      <c r="A19" s="4" t="s">
        <v>1</v>
      </c>
      <c r="B19" s="12" t="s">
        <v>8</v>
      </c>
      <c r="C19" s="5" t="s">
        <v>2</v>
      </c>
      <c r="D19" s="213" t="s">
        <v>3</v>
      </c>
      <c r="E19" s="210"/>
      <c r="F19" s="210"/>
      <c r="G19" s="210"/>
      <c r="H19" s="210"/>
      <c r="I19" s="210"/>
      <c r="J19" s="210"/>
      <c r="K19" s="210"/>
      <c r="L19" s="211"/>
      <c r="M19" s="213" t="s">
        <v>11</v>
      </c>
      <c r="N19" s="211"/>
      <c r="O19" s="89" t="s">
        <v>31</v>
      </c>
      <c r="P19" s="29"/>
    </row>
    <row r="20" spans="1:16" ht="16.5" customHeight="1">
      <c r="A20" s="168" t="s">
        <v>89</v>
      </c>
      <c r="B20" s="169">
        <v>0.5833333333333334</v>
      </c>
      <c r="C20" s="170" t="s">
        <v>92</v>
      </c>
      <c r="D20" s="261" t="s">
        <v>93</v>
      </c>
      <c r="E20" s="222"/>
      <c r="F20" s="222"/>
      <c r="G20" s="222"/>
      <c r="H20" s="222"/>
      <c r="I20" s="222"/>
      <c r="J20" s="222"/>
      <c r="K20" s="222"/>
      <c r="L20" s="223"/>
      <c r="M20" s="222" t="s">
        <v>86</v>
      </c>
      <c r="N20" s="223"/>
      <c r="O20" s="171" t="s">
        <v>94</v>
      </c>
      <c r="P20" s="72"/>
    </row>
    <row r="21" spans="1:16" ht="16.5" customHeight="1">
      <c r="A21" s="57" t="s">
        <v>114</v>
      </c>
      <c r="B21" s="58">
        <v>0.4166666666666667</v>
      </c>
      <c r="C21" s="28" t="s">
        <v>208</v>
      </c>
      <c r="D21" s="214" t="s">
        <v>210</v>
      </c>
      <c r="E21" s="215"/>
      <c r="F21" s="215"/>
      <c r="G21" s="215"/>
      <c r="H21" s="215"/>
      <c r="I21" s="215"/>
      <c r="J21" s="215"/>
      <c r="K21" s="215"/>
      <c r="L21" s="216"/>
      <c r="M21" s="215" t="s">
        <v>86</v>
      </c>
      <c r="N21" s="216"/>
      <c r="O21" s="91" t="s">
        <v>60</v>
      </c>
      <c r="P21" s="72"/>
    </row>
    <row r="22" spans="1:16" ht="16.5" customHeight="1">
      <c r="A22" s="172" t="s">
        <v>115</v>
      </c>
      <c r="B22" s="29">
        <v>0.375</v>
      </c>
      <c r="C22" s="173" t="s">
        <v>208</v>
      </c>
      <c r="D22" s="217" t="s">
        <v>209</v>
      </c>
      <c r="E22" s="218"/>
      <c r="F22" s="218"/>
      <c r="G22" s="218"/>
      <c r="H22" s="218"/>
      <c r="I22" s="218"/>
      <c r="J22" s="218"/>
      <c r="K22" s="218"/>
      <c r="L22" s="219"/>
      <c r="M22" s="220" t="s">
        <v>86</v>
      </c>
      <c r="N22" s="221"/>
      <c r="O22" s="174" t="s">
        <v>60</v>
      </c>
      <c r="P22" s="72"/>
    </row>
    <row r="23" spans="1:16" ht="16.5" customHeight="1">
      <c r="A23" s="57" t="s">
        <v>126</v>
      </c>
      <c r="B23" s="58">
        <v>0.5833333333333334</v>
      </c>
      <c r="C23" s="28" t="s">
        <v>127</v>
      </c>
      <c r="D23" s="214" t="s">
        <v>128</v>
      </c>
      <c r="E23" s="215"/>
      <c r="F23" s="215"/>
      <c r="G23" s="215"/>
      <c r="H23" s="215"/>
      <c r="I23" s="215"/>
      <c r="J23" s="215"/>
      <c r="K23" s="215"/>
      <c r="L23" s="216"/>
      <c r="M23" s="215" t="s">
        <v>86</v>
      </c>
      <c r="N23" s="216"/>
      <c r="O23" s="91" t="s">
        <v>47</v>
      </c>
      <c r="P23" s="72"/>
    </row>
    <row r="24" spans="1:16" ht="16.5" customHeight="1">
      <c r="A24" s="42"/>
      <c r="B24" s="66"/>
      <c r="C24" s="82"/>
      <c r="D24" s="229"/>
      <c r="E24" s="230"/>
      <c r="F24" s="230"/>
      <c r="G24" s="230"/>
      <c r="H24" s="230"/>
      <c r="I24" s="230"/>
      <c r="J24" s="230"/>
      <c r="K24" s="230"/>
      <c r="L24" s="231"/>
      <c r="M24" s="227"/>
      <c r="N24" s="228"/>
      <c r="O24" s="91"/>
      <c r="P24" s="72"/>
    </row>
    <row r="25" spans="1:16" ht="16.5" customHeight="1">
      <c r="A25" s="42"/>
      <c r="B25" s="66"/>
      <c r="C25" s="82"/>
      <c r="D25" s="214"/>
      <c r="E25" s="215"/>
      <c r="F25" s="215"/>
      <c r="G25" s="215"/>
      <c r="H25" s="215"/>
      <c r="I25" s="215"/>
      <c r="J25" s="215"/>
      <c r="K25" s="215"/>
      <c r="L25" s="216"/>
      <c r="M25" s="227"/>
      <c r="N25" s="228"/>
      <c r="O25" s="91"/>
      <c r="P25" s="72"/>
    </row>
    <row r="26" spans="1:16" ht="16.5" customHeight="1">
      <c r="A26" s="42"/>
      <c r="B26" s="66"/>
      <c r="C26" s="82"/>
      <c r="D26" s="229"/>
      <c r="E26" s="230"/>
      <c r="F26" s="230"/>
      <c r="G26" s="230"/>
      <c r="H26" s="230"/>
      <c r="I26" s="230"/>
      <c r="J26" s="230"/>
      <c r="K26" s="230"/>
      <c r="L26" s="231"/>
      <c r="M26" s="227"/>
      <c r="N26" s="228"/>
      <c r="O26" s="91"/>
      <c r="P26" s="72"/>
    </row>
    <row r="27" spans="1:16" ht="16.5" customHeight="1">
      <c r="A27" s="57"/>
      <c r="B27" s="58"/>
      <c r="C27" s="28"/>
      <c r="D27" s="214"/>
      <c r="E27" s="215"/>
      <c r="F27" s="215"/>
      <c r="G27" s="215"/>
      <c r="H27" s="215"/>
      <c r="I27" s="215"/>
      <c r="J27" s="215"/>
      <c r="K27" s="215"/>
      <c r="L27" s="216"/>
      <c r="M27" s="227"/>
      <c r="N27" s="228"/>
      <c r="O27" s="91"/>
      <c r="P27" s="72"/>
    </row>
    <row r="28" spans="1:16" ht="16.5" customHeight="1">
      <c r="A28" s="42"/>
      <c r="B28" s="55"/>
      <c r="C28" s="28"/>
      <c r="D28" s="214"/>
      <c r="E28" s="215"/>
      <c r="F28" s="215"/>
      <c r="G28" s="215"/>
      <c r="H28" s="215"/>
      <c r="I28" s="215"/>
      <c r="J28" s="215"/>
      <c r="K28" s="215"/>
      <c r="L28" s="216"/>
      <c r="M28" s="227"/>
      <c r="N28" s="228"/>
      <c r="O28" s="91"/>
      <c r="P28" s="72"/>
    </row>
    <row r="29" spans="1:16" ht="16.5" customHeight="1">
      <c r="A29" s="83"/>
      <c r="B29" s="111"/>
      <c r="C29" s="82"/>
      <c r="D29" s="252"/>
      <c r="E29" s="227"/>
      <c r="F29" s="227"/>
      <c r="G29" s="227"/>
      <c r="H29" s="227"/>
      <c r="I29" s="227"/>
      <c r="J29" s="227"/>
      <c r="K29" s="227"/>
      <c r="L29" s="228"/>
      <c r="M29" s="227"/>
      <c r="N29" s="228"/>
      <c r="O29" s="91"/>
      <c r="P29" s="72"/>
    </row>
    <row r="30" spans="1:16" ht="16.5" customHeight="1">
      <c r="A30" s="57"/>
      <c r="B30" s="112"/>
      <c r="C30" s="28"/>
      <c r="D30" s="214"/>
      <c r="E30" s="215"/>
      <c r="F30" s="215"/>
      <c r="G30" s="215"/>
      <c r="H30" s="215"/>
      <c r="I30" s="215"/>
      <c r="J30" s="215"/>
      <c r="K30" s="215"/>
      <c r="L30" s="216"/>
      <c r="M30" s="227"/>
      <c r="N30" s="228"/>
      <c r="O30" s="91"/>
      <c r="P30" s="72"/>
    </row>
    <row r="31" spans="1:16" ht="16.5" customHeight="1">
      <c r="A31" s="57"/>
      <c r="B31" s="27"/>
      <c r="C31" s="28"/>
      <c r="D31" s="214"/>
      <c r="E31" s="215"/>
      <c r="F31" s="215"/>
      <c r="G31" s="215"/>
      <c r="H31" s="215"/>
      <c r="I31" s="215"/>
      <c r="J31" s="215"/>
      <c r="K31" s="215"/>
      <c r="L31" s="216"/>
      <c r="M31" s="227"/>
      <c r="N31" s="228"/>
      <c r="O31" s="92"/>
      <c r="P31" s="72"/>
    </row>
    <row r="32" spans="1:16" ht="16.5" customHeight="1">
      <c r="A32" s="57"/>
      <c r="B32" s="27"/>
      <c r="C32" s="28"/>
      <c r="D32" s="214"/>
      <c r="E32" s="215"/>
      <c r="F32" s="215"/>
      <c r="G32" s="215"/>
      <c r="H32" s="215"/>
      <c r="I32" s="215"/>
      <c r="J32" s="215"/>
      <c r="K32" s="215"/>
      <c r="L32" s="216"/>
      <c r="M32" s="227"/>
      <c r="N32" s="228"/>
      <c r="O32" s="92"/>
      <c r="P32" s="72"/>
    </row>
    <row r="33" spans="1:16" ht="16.5" customHeight="1">
      <c r="A33" s="57"/>
      <c r="B33" s="27"/>
      <c r="C33" s="28"/>
      <c r="D33" s="214"/>
      <c r="E33" s="215"/>
      <c r="F33" s="215"/>
      <c r="G33" s="215"/>
      <c r="H33" s="215"/>
      <c r="I33" s="215"/>
      <c r="J33" s="215"/>
      <c r="K33" s="215"/>
      <c r="L33" s="216"/>
      <c r="M33" s="227"/>
      <c r="N33" s="228"/>
      <c r="O33" s="92"/>
      <c r="P33" s="72"/>
    </row>
    <row r="34" spans="1:16" ht="16.5" customHeight="1" thickBot="1">
      <c r="A34" s="61"/>
      <c r="B34" s="49"/>
      <c r="C34" s="50"/>
      <c r="D34" s="255"/>
      <c r="E34" s="256"/>
      <c r="F34" s="256"/>
      <c r="G34" s="256"/>
      <c r="H34" s="256"/>
      <c r="I34" s="256"/>
      <c r="J34" s="256"/>
      <c r="K34" s="256"/>
      <c r="L34" s="257"/>
      <c r="M34" s="253"/>
      <c r="N34" s="254"/>
      <c r="O34" s="93"/>
      <c r="P34" s="72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</sheetData>
  <sheetProtection/>
  <mergeCells count="55">
    <mergeCell ref="M34:N34"/>
    <mergeCell ref="D34:L34"/>
    <mergeCell ref="M33:N33"/>
    <mergeCell ref="D33:L33"/>
    <mergeCell ref="D14:L14"/>
    <mergeCell ref="M14:N14"/>
    <mergeCell ref="D32:L32"/>
    <mergeCell ref="M32:N32"/>
    <mergeCell ref="M31:N31"/>
    <mergeCell ref="D20:L20"/>
    <mergeCell ref="D30:L30"/>
    <mergeCell ref="M30:N30"/>
    <mergeCell ref="D31:L31"/>
    <mergeCell ref="M25:N25"/>
    <mergeCell ref="D29:L29"/>
    <mergeCell ref="M29:N29"/>
    <mergeCell ref="D28:L28"/>
    <mergeCell ref="M28:N28"/>
    <mergeCell ref="M26:N26"/>
    <mergeCell ref="D26:L26"/>
    <mergeCell ref="A1:M1"/>
    <mergeCell ref="A8:C8"/>
    <mergeCell ref="A9:C9"/>
    <mergeCell ref="A5:C5"/>
    <mergeCell ref="A6:C6"/>
    <mergeCell ref="A7:C7"/>
    <mergeCell ref="A2:M2"/>
    <mergeCell ref="A4:C4"/>
    <mergeCell ref="J4:L4"/>
    <mergeCell ref="A10:C10"/>
    <mergeCell ref="D27:L27"/>
    <mergeCell ref="M27:N27"/>
    <mergeCell ref="D25:L25"/>
    <mergeCell ref="D24:L24"/>
    <mergeCell ref="M24:N24"/>
    <mergeCell ref="D15:L15"/>
    <mergeCell ref="M15:N15"/>
    <mergeCell ref="D16:L16"/>
    <mergeCell ref="M16:N16"/>
    <mergeCell ref="D23:L23"/>
    <mergeCell ref="M23:N23"/>
    <mergeCell ref="D21:L21"/>
    <mergeCell ref="M21:N21"/>
    <mergeCell ref="D22:L22"/>
    <mergeCell ref="D19:L19"/>
    <mergeCell ref="M22:N22"/>
    <mergeCell ref="M20:N20"/>
    <mergeCell ref="M19:N19"/>
    <mergeCell ref="D17:L17"/>
    <mergeCell ref="M17:N17"/>
    <mergeCell ref="P3:R3"/>
    <mergeCell ref="J11:L11"/>
    <mergeCell ref="M13:N13"/>
    <mergeCell ref="M3:O3"/>
    <mergeCell ref="D13:L13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2">
      <selection activeCell="P16" sqref="P16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9.00390625" style="1" customWidth="1"/>
    <col min="17" max="22" width="4.00390625" style="1" customWidth="1"/>
    <col min="23" max="16384" width="9.00390625" style="1" customWidth="1"/>
  </cols>
  <sheetData>
    <row r="1" spans="1:15" ht="31.5" customHeight="1">
      <c r="A1" s="232" t="s">
        <v>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94"/>
      <c r="O1" s="75"/>
    </row>
    <row r="2" spans="1:15" ht="18" customHeight="1">
      <c r="A2" s="245" t="str">
        <f>Ａブロック!A2</f>
        <v>2015年10月24日～2015年12月13日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3"/>
    </row>
    <row r="3" spans="1:20" ht="15" thickBot="1">
      <c r="A3" s="6" t="s">
        <v>9</v>
      </c>
      <c r="B3" s="6"/>
      <c r="M3" s="212" t="str">
        <f>Ａブロック!M3</f>
        <v>【2015.12.13現在】</v>
      </c>
      <c r="N3" s="212"/>
      <c r="O3" s="212"/>
      <c r="P3" s="207" t="s">
        <v>12</v>
      </c>
      <c r="Q3" s="207"/>
      <c r="R3" s="207"/>
      <c r="T3" s="67"/>
    </row>
    <row r="4" spans="1:20" s="26" customFormat="1" ht="27" customHeight="1" thickBot="1">
      <c r="A4" s="246"/>
      <c r="B4" s="247"/>
      <c r="C4" s="248"/>
      <c r="D4" s="115" t="s">
        <v>46</v>
      </c>
      <c r="E4" s="74" t="s">
        <v>63</v>
      </c>
      <c r="F4" s="74" t="s">
        <v>64</v>
      </c>
      <c r="G4" s="74" t="s">
        <v>65</v>
      </c>
      <c r="H4" s="138" t="s">
        <v>44</v>
      </c>
      <c r="I4" s="134"/>
      <c r="J4" s="249" t="s">
        <v>7</v>
      </c>
      <c r="K4" s="250"/>
      <c r="L4" s="251"/>
      <c r="M4" s="7" t="s">
        <v>0</v>
      </c>
      <c r="N4" s="7" t="s">
        <v>18</v>
      </c>
      <c r="O4" s="84" t="s">
        <v>30</v>
      </c>
      <c r="P4" s="35" t="s">
        <v>13</v>
      </c>
      <c r="Q4" s="1"/>
      <c r="T4" s="1"/>
    </row>
    <row r="5" spans="1:16" ht="20.25" customHeight="1">
      <c r="A5" s="262" t="s">
        <v>77</v>
      </c>
      <c r="B5" s="263"/>
      <c r="C5" s="264"/>
      <c r="D5" s="33"/>
      <c r="E5" s="14" t="s">
        <v>88</v>
      </c>
      <c r="F5" s="176" t="s">
        <v>189</v>
      </c>
      <c r="G5" s="14" t="s">
        <v>87</v>
      </c>
      <c r="H5" s="21"/>
      <c r="I5" s="135"/>
      <c r="J5" s="22">
        <f>COUNTIF(D5:I5,"○")</f>
        <v>2</v>
      </c>
      <c r="K5" s="8">
        <f>COUNTIF(D5:I5,"●")</f>
        <v>1</v>
      </c>
      <c r="L5" s="9">
        <f>COUNTIF(D5:I5,"△")</f>
        <v>0</v>
      </c>
      <c r="M5" s="53">
        <f>COUNTIF(D5:I5,"")-2</f>
        <v>1</v>
      </c>
      <c r="N5" s="68"/>
      <c r="O5" s="85">
        <v>6</v>
      </c>
      <c r="P5" s="35" t="s">
        <v>14</v>
      </c>
    </row>
    <row r="6" spans="1:16" ht="20.25" customHeight="1">
      <c r="A6" s="236" t="s">
        <v>29</v>
      </c>
      <c r="B6" s="237"/>
      <c r="C6" s="238"/>
      <c r="D6" s="13" t="s">
        <v>87</v>
      </c>
      <c r="E6" s="34"/>
      <c r="F6" s="20" t="s">
        <v>88</v>
      </c>
      <c r="G6" s="20"/>
      <c r="H6" s="20" t="s">
        <v>88</v>
      </c>
      <c r="I6" s="136"/>
      <c r="J6" s="52">
        <f>COUNTIF(D6:I6,"○")</f>
        <v>1</v>
      </c>
      <c r="K6" s="10">
        <f>COUNTIF(D6:I6,"●")</f>
        <v>2</v>
      </c>
      <c r="L6" s="11">
        <f>COUNTIF(D6:I6,"△")</f>
        <v>0</v>
      </c>
      <c r="M6" s="54">
        <f>COUNTIF(D6:I6,"")-2</f>
        <v>1</v>
      </c>
      <c r="N6" s="69"/>
      <c r="O6" s="86"/>
      <c r="P6" s="35" t="s">
        <v>15</v>
      </c>
    </row>
    <row r="7" spans="1:16" ht="20.25" customHeight="1">
      <c r="A7" s="242" t="s">
        <v>52</v>
      </c>
      <c r="B7" s="243"/>
      <c r="C7" s="244"/>
      <c r="D7" s="175" t="s">
        <v>88</v>
      </c>
      <c r="E7" s="15" t="s">
        <v>87</v>
      </c>
      <c r="F7" s="34"/>
      <c r="G7" s="179" t="s">
        <v>190</v>
      </c>
      <c r="H7" s="179" t="s">
        <v>190</v>
      </c>
      <c r="I7" s="136"/>
      <c r="J7" s="52">
        <f>COUNTIF(D7:I7,"○")</f>
        <v>3</v>
      </c>
      <c r="K7" s="10">
        <f>COUNTIF(D7:I7,"●")</f>
        <v>1</v>
      </c>
      <c r="L7" s="11">
        <f>COUNTIF(D7:I7,"△")</f>
        <v>0</v>
      </c>
      <c r="M7" s="54">
        <f>COUNTIF(D7:I7,"")-2</f>
        <v>0</v>
      </c>
      <c r="N7" s="69"/>
      <c r="O7" s="86">
        <v>1</v>
      </c>
      <c r="P7" s="35" t="s">
        <v>16</v>
      </c>
    </row>
    <row r="8" spans="1:16" ht="20.25" customHeight="1">
      <c r="A8" s="233" t="s">
        <v>32</v>
      </c>
      <c r="B8" s="234"/>
      <c r="C8" s="235"/>
      <c r="D8" s="43" t="s">
        <v>88</v>
      </c>
      <c r="E8" s="15"/>
      <c r="F8" s="180" t="s">
        <v>88</v>
      </c>
      <c r="G8" s="34"/>
      <c r="H8" s="20" t="s">
        <v>87</v>
      </c>
      <c r="I8" s="137"/>
      <c r="J8" s="52">
        <f>COUNTIF(D8:I8,"○")</f>
        <v>1</v>
      </c>
      <c r="K8" s="10">
        <f>COUNTIF(D8:I8,"●")</f>
        <v>2</v>
      </c>
      <c r="L8" s="11">
        <f>COUNTIF(D8:I8,"△")</f>
        <v>0</v>
      </c>
      <c r="M8" s="54">
        <f>COUNTIF(D8:I8,"")-2</f>
        <v>1</v>
      </c>
      <c r="N8" s="69"/>
      <c r="O8" s="86"/>
      <c r="P8" s="35" t="s">
        <v>17</v>
      </c>
    </row>
    <row r="9" spans="1:16" ht="20.25" customHeight="1">
      <c r="A9" s="236" t="s">
        <v>49</v>
      </c>
      <c r="B9" s="237"/>
      <c r="C9" s="238"/>
      <c r="D9" s="41"/>
      <c r="E9" s="46" t="s">
        <v>87</v>
      </c>
      <c r="F9" s="191" t="s">
        <v>88</v>
      </c>
      <c r="G9" s="31" t="s">
        <v>88</v>
      </c>
      <c r="H9" s="34"/>
      <c r="I9" s="137"/>
      <c r="J9" s="52">
        <f>COUNTIF(D9:I9,"○")</f>
        <v>1</v>
      </c>
      <c r="K9" s="10">
        <f>COUNTIF(D9:I9,"●")</f>
        <v>2</v>
      </c>
      <c r="L9" s="11">
        <f>COUNTIF(D9:I9,"△")</f>
        <v>0</v>
      </c>
      <c r="M9" s="54">
        <f>COUNTIF(D9:I9,"")-2</f>
        <v>1</v>
      </c>
      <c r="N9" s="69"/>
      <c r="O9" s="86">
        <v>1</v>
      </c>
      <c r="P9" s="40" t="s">
        <v>21</v>
      </c>
    </row>
    <row r="10" spans="1:15" ht="20.25" customHeight="1" thickBot="1">
      <c r="A10" s="265"/>
      <c r="B10" s="266"/>
      <c r="C10" s="267"/>
      <c r="D10" s="129"/>
      <c r="E10" s="130"/>
      <c r="F10" s="131"/>
      <c r="G10" s="131"/>
      <c r="H10" s="100"/>
      <c r="I10" s="132"/>
      <c r="J10" s="124"/>
      <c r="K10" s="125"/>
      <c r="L10" s="126"/>
      <c r="M10" s="133"/>
      <c r="N10" s="127"/>
      <c r="O10" s="128"/>
    </row>
    <row r="11" spans="2:15" ht="20.25" customHeight="1" thickBot="1">
      <c r="B11" s="16"/>
      <c r="C11" s="16"/>
      <c r="D11" s="23"/>
      <c r="E11" s="23"/>
      <c r="F11" s="23"/>
      <c r="G11" s="23"/>
      <c r="H11" s="23"/>
      <c r="I11" s="23"/>
      <c r="J11" s="208" t="s">
        <v>19</v>
      </c>
      <c r="K11" s="208"/>
      <c r="L11" s="209"/>
      <c r="M11" s="36">
        <f>SUM(M5:M10)/2</f>
        <v>2</v>
      </c>
      <c r="N11" s="25"/>
      <c r="O11" s="88">
        <f>SUM(O5:O10)</f>
        <v>8</v>
      </c>
    </row>
    <row r="12" spans="1:14" ht="16.5" customHeight="1" thickBot="1">
      <c r="A12" s="6" t="str">
        <f>Ａブロック!A12</f>
        <v>＜今週の試合結果＞</v>
      </c>
      <c r="B12" s="6"/>
      <c r="N12" s="48"/>
    </row>
    <row r="13" spans="1:22" ht="16.5" customHeight="1" thickBot="1">
      <c r="A13" s="4" t="s">
        <v>1</v>
      </c>
      <c r="B13" s="12" t="s">
        <v>8</v>
      </c>
      <c r="C13" s="5" t="s">
        <v>2</v>
      </c>
      <c r="D13" s="213" t="s">
        <v>20</v>
      </c>
      <c r="E13" s="210"/>
      <c r="F13" s="210"/>
      <c r="G13" s="210"/>
      <c r="H13" s="210"/>
      <c r="I13" s="210"/>
      <c r="J13" s="210"/>
      <c r="K13" s="210"/>
      <c r="L13" s="211"/>
      <c r="M13" s="210" t="s">
        <v>11</v>
      </c>
      <c r="N13" s="211"/>
      <c r="O13" s="89" t="s">
        <v>31</v>
      </c>
      <c r="P13" s="30"/>
      <c r="Q13" s="71"/>
      <c r="R13" s="71"/>
      <c r="S13" s="71"/>
      <c r="T13" s="71"/>
      <c r="U13" s="71"/>
      <c r="V13" s="71"/>
    </row>
    <row r="14" spans="1:22" ht="16.5" customHeight="1">
      <c r="A14" s="38" t="s">
        <v>182</v>
      </c>
      <c r="B14" s="96" t="s">
        <v>184</v>
      </c>
      <c r="C14" s="37" t="s">
        <v>84</v>
      </c>
      <c r="D14" s="258" t="s">
        <v>183</v>
      </c>
      <c r="E14" s="259"/>
      <c r="F14" s="259"/>
      <c r="G14" s="259"/>
      <c r="H14" s="259"/>
      <c r="I14" s="259"/>
      <c r="J14" s="259"/>
      <c r="K14" s="259"/>
      <c r="L14" s="260"/>
      <c r="M14" s="259" t="s">
        <v>86</v>
      </c>
      <c r="N14" s="260"/>
      <c r="O14" s="90" t="s">
        <v>46</v>
      </c>
      <c r="P14" s="30"/>
      <c r="Q14" s="30"/>
      <c r="R14" s="30"/>
      <c r="S14" s="30"/>
      <c r="T14" s="30"/>
      <c r="U14" s="30"/>
      <c r="V14" s="30"/>
    </row>
    <row r="15" spans="1:15" ht="16.5" customHeight="1">
      <c r="A15" s="57" t="s">
        <v>182</v>
      </c>
      <c r="B15" s="58" t="s">
        <v>185</v>
      </c>
      <c r="C15" s="56" t="s">
        <v>84</v>
      </c>
      <c r="D15" s="229" t="s">
        <v>186</v>
      </c>
      <c r="E15" s="230"/>
      <c r="F15" s="230"/>
      <c r="G15" s="230"/>
      <c r="H15" s="230"/>
      <c r="I15" s="230"/>
      <c r="J15" s="230"/>
      <c r="K15" s="230"/>
      <c r="L15" s="231"/>
      <c r="M15" s="230" t="s">
        <v>86</v>
      </c>
      <c r="N15" s="231"/>
      <c r="O15" s="92" t="s">
        <v>46</v>
      </c>
    </row>
    <row r="16" spans="1:15" ht="16.5" customHeight="1" thickBot="1">
      <c r="A16" s="47" t="s">
        <v>187</v>
      </c>
      <c r="B16" s="65" t="s">
        <v>185</v>
      </c>
      <c r="C16" s="60" t="s">
        <v>84</v>
      </c>
      <c r="D16" s="201" t="s">
        <v>188</v>
      </c>
      <c r="E16" s="202"/>
      <c r="F16" s="202"/>
      <c r="G16" s="202"/>
      <c r="H16" s="202"/>
      <c r="I16" s="202"/>
      <c r="J16" s="202"/>
      <c r="K16" s="202"/>
      <c r="L16" s="203"/>
      <c r="M16" s="202" t="s">
        <v>86</v>
      </c>
      <c r="N16" s="203"/>
      <c r="O16" s="109" t="s">
        <v>46</v>
      </c>
    </row>
    <row r="17" spans="1:22" ht="16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P17" s="30"/>
      <c r="Q17" s="30"/>
      <c r="R17" s="30"/>
      <c r="S17" s="30"/>
      <c r="T17" s="30"/>
      <c r="U17" s="30"/>
      <c r="V17" s="30"/>
    </row>
    <row r="18" spans="1:22" ht="16.5" customHeight="1" thickBot="1">
      <c r="A18" s="6" t="s">
        <v>6</v>
      </c>
      <c r="B18" s="6"/>
      <c r="P18" s="30"/>
      <c r="Q18" s="30"/>
      <c r="R18" s="30"/>
      <c r="S18" s="30"/>
      <c r="T18" s="30"/>
      <c r="U18" s="30"/>
      <c r="V18" s="30"/>
    </row>
    <row r="19" spans="1:22" ht="16.5" customHeight="1" thickBot="1">
      <c r="A19" s="4" t="s">
        <v>1</v>
      </c>
      <c r="B19" s="12" t="s">
        <v>8</v>
      </c>
      <c r="C19" s="5" t="s">
        <v>2</v>
      </c>
      <c r="D19" s="213" t="s">
        <v>3</v>
      </c>
      <c r="E19" s="210"/>
      <c r="F19" s="210"/>
      <c r="G19" s="210"/>
      <c r="H19" s="210"/>
      <c r="I19" s="210"/>
      <c r="J19" s="210"/>
      <c r="K19" s="210"/>
      <c r="L19" s="211"/>
      <c r="M19" s="210" t="s">
        <v>11</v>
      </c>
      <c r="N19" s="211"/>
      <c r="O19" s="89" t="s">
        <v>31</v>
      </c>
      <c r="P19" s="30"/>
      <c r="Q19" s="30"/>
      <c r="R19" s="30"/>
      <c r="S19" s="30"/>
      <c r="T19" s="30"/>
      <c r="U19" s="30"/>
      <c r="V19" s="30"/>
    </row>
    <row r="20" spans="1:22" ht="16.5" customHeight="1">
      <c r="A20" s="38" t="s">
        <v>83</v>
      </c>
      <c r="B20" s="96">
        <v>0.375</v>
      </c>
      <c r="C20" s="37" t="s">
        <v>84</v>
      </c>
      <c r="D20" s="258" t="s">
        <v>85</v>
      </c>
      <c r="E20" s="259"/>
      <c r="F20" s="259"/>
      <c r="G20" s="259"/>
      <c r="H20" s="259"/>
      <c r="I20" s="259"/>
      <c r="J20" s="259"/>
      <c r="K20" s="259"/>
      <c r="L20" s="260"/>
      <c r="M20" s="259" t="s">
        <v>86</v>
      </c>
      <c r="N20" s="260"/>
      <c r="O20" s="90" t="s">
        <v>46</v>
      </c>
      <c r="P20" s="30"/>
      <c r="Q20" s="30"/>
      <c r="R20" s="30"/>
      <c r="S20" s="30"/>
      <c r="T20" s="30"/>
      <c r="U20" s="30"/>
      <c r="V20" s="30"/>
    </row>
    <row r="21" spans="1:22" ht="16.5" customHeight="1">
      <c r="A21" s="172" t="s">
        <v>111</v>
      </c>
      <c r="B21" s="189">
        <v>0.5833333333333334</v>
      </c>
      <c r="C21" s="173" t="s">
        <v>112</v>
      </c>
      <c r="D21" s="217" t="s">
        <v>113</v>
      </c>
      <c r="E21" s="218"/>
      <c r="F21" s="218"/>
      <c r="G21" s="218"/>
      <c r="H21" s="218"/>
      <c r="I21" s="218"/>
      <c r="J21" s="218"/>
      <c r="K21" s="218"/>
      <c r="L21" s="219"/>
      <c r="M21" s="218" t="s">
        <v>86</v>
      </c>
      <c r="N21" s="219"/>
      <c r="O21" s="174" t="s">
        <v>44</v>
      </c>
      <c r="P21" s="30"/>
      <c r="Q21" s="30"/>
      <c r="R21" s="30"/>
      <c r="S21" s="30"/>
      <c r="T21" s="30"/>
      <c r="U21" s="30"/>
      <c r="V21" s="30"/>
    </row>
    <row r="22" spans="1:22" ht="16.5" customHeight="1">
      <c r="A22" s="57" t="s">
        <v>129</v>
      </c>
      <c r="B22" s="58" t="s">
        <v>117</v>
      </c>
      <c r="C22" s="28" t="s">
        <v>84</v>
      </c>
      <c r="D22" s="214" t="s">
        <v>131</v>
      </c>
      <c r="E22" s="215"/>
      <c r="F22" s="215"/>
      <c r="G22" s="215"/>
      <c r="H22" s="215"/>
      <c r="I22" s="215"/>
      <c r="J22" s="215"/>
      <c r="K22" s="215"/>
      <c r="L22" s="216"/>
      <c r="M22" s="215" t="s">
        <v>86</v>
      </c>
      <c r="N22" s="216"/>
      <c r="O22" s="91" t="s">
        <v>46</v>
      </c>
      <c r="P22" s="30"/>
      <c r="Q22" s="71"/>
      <c r="R22" s="71"/>
      <c r="S22" s="71"/>
      <c r="T22" s="71"/>
      <c r="U22" s="71"/>
      <c r="V22" s="71"/>
    </row>
    <row r="23" spans="1:22" ht="16.5" customHeight="1">
      <c r="A23" s="57" t="s">
        <v>129</v>
      </c>
      <c r="B23" s="58" t="s">
        <v>117</v>
      </c>
      <c r="C23" s="28" t="s">
        <v>84</v>
      </c>
      <c r="D23" s="214" t="s">
        <v>130</v>
      </c>
      <c r="E23" s="215"/>
      <c r="F23" s="215"/>
      <c r="G23" s="215"/>
      <c r="H23" s="215"/>
      <c r="I23" s="215"/>
      <c r="J23" s="215"/>
      <c r="K23" s="215"/>
      <c r="L23" s="216"/>
      <c r="M23" s="215" t="s">
        <v>86</v>
      </c>
      <c r="N23" s="216"/>
      <c r="O23" s="91" t="s">
        <v>46</v>
      </c>
      <c r="P23" s="30"/>
      <c r="Q23" s="30"/>
      <c r="R23" s="30"/>
      <c r="S23" s="30"/>
      <c r="T23" s="30"/>
      <c r="U23" s="30"/>
      <c r="V23" s="30"/>
    </row>
    <row r="24" spans="1:22" ht="16.5" customHeight="1">
      <c r="A24" s="42" t="s">
        <v>154</v>
      </c>
      <c r="B24" s="66" t="s">
        <v>117</v>
      </c>
      <c r="C24" s="56" t="s">
        <v>160</v>
      </c>
      <c r="D24" s="229" t="s">
        <v>161</v>
      </c>
      <c r="E24" s="230"/>
      <c r="F24" s="230"/>
      <c r="G24" s="230"/>
      <c r="H24" s="230"/>
      <c r="I24" s="230"/>
      <c r="J24" s="230"/>
      <c r="K24" s="230"/>
      <c r="L24" s="231"/>
      <c r="M24" s="230" t="s">
        <v>86</v>
      </c>
      <c r="N24" s="231"/>
      <c r="O24" s="92" t="s">
        <v>64</v>
      </c>
      <c r="P24" s="30"/>
      <c r="Q24" s="71"/>
      <c r="R24" s="71"/>
      <c r="S24" s="71"/>
      <c r="T24" s="71"/>
      <c r="U24" s="71"/>
      <c r="V24" s="71"/>
    </row>
    <row r="25" spans="1:15" ht="16.5" customHeight="1">
      <c r="A25" s="57"/>
      <c r="B25" s="58"/>
      <c r="C25" s="56"/>
      <c r="D25" s="229"/>
      <c r="E25" s="230"/>
      <c r="F25" s="230"/>
      <c r="G25" s="230"/>
      <c r="H25" s="230"/>
      <c r="I25" s="230"/>
      <c r="J25" s="230"/>
      <c r="K25" s="230"/>
      <c r="L25" s="231"/>
      <c r="M25" s="230"/>
      <c r="N25" s="231"/>
      <c r="O25" s="92"/>
    </row>
    <row r="26" spans="1:15" ht="16.5" customHeight="1">
      <c r="A26" s="57"/>
      <c r="B26" s="58"/>
      <c r="C26" s="56"/>
      <c r="D26" s="229"/>
      <c r="E26" s="230"/>
      <c r="F26" s="230"/>
      <c r="G26" s="230"/>
      <c r="H26" s="230"/>
      <c r="I26" s="230"/>
      <c r="J26" s="230"/>
      <c r="K26" s="230"/>
      <c r="L26" s="231"/>
      <c r="M26" s="230"/>
      <c r="N26" s="231"/>
      <c r="O26" s="92"/>
    </row>
    <row r="27" spans="1:15" ht="16.5" customHeight="1">
      <c r="A27" s="57"/>
      <c r="B27" s="58"/>
      <c r="C27" s="56"/>
      <c r="D27" s="229"/>
      <c r="E27" s="230"/>
      <c r="F27" s="230"/>
      <c r="G27" s="230"/>
      <c r="H27" s="230"/>
      <c r="I27" s="230"/>
      <c r="J27" s="230"/>
      <c r="K27" s="230"/>
      <c r="L27" s="231"/>
      <c r="M27" s="230"/>
      <c r="N27" s="231"/>
      <c r="O27" s="92"/>
    </row>
    <row r="28" spans="1:15" ht="16.5" customHeight="1">
      <c r="A28" s="57"/>
      <c r="B28" s="58"/>
      <c r="C28" s="56"/>
      <c r="D28" s="229"/>
      <c r="E28" s="230"/>
      <c r="F28" s="230"/>
      <c r="G28" s="230"/>
      <c r="H28" s="230"/>
      <c r="I28" s="230"/>
      <c r="J28" s="230"/>
      <c r="K28" s="230"/>
      <c r="L28" s="231"/>
      <c r="M28" s="230"/>
      <c r="N28" s="231"/>
      <c r="O28" s="92"/>
    </row>
    <row r="29" spans="1:22" ht="16.5" customHeight="1">
      <c r="A29" s="57"/>
      <c r="B29" s="58"/>
      <c r="C29" s="28"/>
      <c r="D29" s="214"/>
      <c r="E29" s="215"/>
      <c r="F29" s="215"/>
      <c r="G29" s="215"/>
      <c r="H29" s="215"/>
      <c r="I29" s="215"/>
      <c r="J29" s="215"/>
      <c r="K29" s="215"/>
      <c r="L29" s="216"/>
      <c r="M29" s="215"/>
      <c r="N29" s="216"/>
      <c r="O29" s="97"/>
      <c r="P29" s="30"/>
      <c r="Q29" s="71"/>
      <c r="R29" s="71"/>
      <c r="S29" s="71"/>
      <c r="T29" s="71"/>
      <c r="U29" s="71"/>
      <c r="V29" s="71"/>
    </row>
    <row r="30" spans="1:15" ht="16.5" customHeight="1">
      <c r="A30" s="57"/>
      <c r="B30" s="58"/>
      <c r="C30" s="56"/>
      <c r="D30" s="229"/>
      <c r="E30" s="230"/>
      <c r="F30" s="230"/>
      <c r="G30" s="230"/>
      <c r="H30" s="230"/>
      <c r="I30" s="230"/>
      <c r="J30" s="230"/>
      <c r="K30" s="230"/>
      <c r="L30" s="231"/>
      <c r="M30" s="230"/>
      <c r="N30" s="231"/>
      <c r="O30" s="92"/>
    </row>
    <row r="31" spans="1:15" ht="16.5" customHeight="1">
      <c r="A31" s="57"/>
      <c r="B31" s="58"/>
      <c r="C31" s="56"/>
      <c r="D31" s="229"/>
      <c r="E31" s="230"/>
      <c r="F31" s="230"/>
      <c r="G31" s="230"/>
      <c r="H31" s="230"/>
      <c r="I31" s="230"/>
      <c r="J31" s="230"/>
      <c r="K31" s="230"/>
      <c r="L31" s="231"/>
      <c r="M31" s="230"/>
      <c r="N31" s="231"/>
      <c r="O31" s="92"/>
    </row>
    <row r="32" spans="1:15" ht="16.5" customHeight="1">
      <c r="A32" s="57"/>
      <c r="B32" s="58"/>
      <c r="C32" s="56"/>
      <c r="D32" s="217"/>
      <c r="E32" s="218"/>
      <c r="F32" s="218"/>
      <c r="G32" s="218"/>
      <c r="H32" s="218"/>
      <c r="I32" s="218"/>
      <c r="J32" s="218"/>
      <c r="K32" s="218"/>
      <c r="L32" s="219"/>
      <c r="M32" s="230"/>
      <c r="N32" s="231"/>
      <c r="O32" s="92"/>
    </row>
    <row r="33" spans="1:22" ht="16.5" customHeight="1">
      <c r="A33" s="57"/>
      <c r="B33" s="58"/>
      <c r="C33" s="28"/>
      <c r="D33" s="214"/>
      <c r="E33" s="215"/>
      <c r="F33" s="215"/>
      <c r="G33" s="215"/>
      <c r="H33" s="215"/>
      <c r="I33" s="215"/>
      <c r="J33" s="215"/>
      <c r="K33" s="215"/>
      <c r="L33" s="216"/>
      <c r="M33" s="215"/>
      <c r="N33" s="216"/>
      <c r="O33" s="108"/>
      <c r="P33" s="30"/>
      <c r="Q33" s="71"/>
      <c r="R33" s="71"/>
      <c r="S33" s="71"/>
      <c r="T33" s="71"/>
      <c r="U33" s="71"/>
      <c r="V33" s="71"/>
    </row>
    <row r="34" spans="1:15" ht="16.5" customHeight="1" thickBot="1">
      <c r="A34" s="47"/>
      <c r="B34" s="65"/>
      <c r="C34" s="60"/>
      <c r="D34" s="201"/>
      <c r="E34" s="202"/>
      <c r="F34" s="202"/>
      <c r="G34" s="202"/>
      <c r="H34" s="202"/>
      <c r="I34" s="202"/>
      <c r="J34" s="202"/>
      <c r="K34" s="202"/>
      <c r="L34" s="203"/>
      <c r="M34" s="202"/>
      <c r="N34" s="203"/>
      <c r="O34" s="109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1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</row>
    <row r="55" spans="1:12" ht="13.5">
      <c r="A55" s="1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  <row r="57" spans="4:12" ht="13.5">
      <c r="D57" s="3"/>
      <c r="E57" s="3"/>
      <c r="F57" s="3"/>
      <c r="G57" s="3"/>
      <c r="H57" s="3"/>
      <c r="I57" s="3"/>
      <c r="J57" s="3"/>
      <c r="K57" s="3"/>
      <c r="L57" s="3"/>
    </row>
    <row r="58" spans="4:12" ht="13.5"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53">
    <mergeCell ref="P3:R3"/>
    <mergeCell ref="D24:L24"/>
    <mergeCell ref="M24:N24"/>
    <mergeCell ref="M22:N22"/>
    <mergeCell ref="J11:L11"/>
    <mergeCell ref="M13:N13"/>
    <mergeCell ref="J4:L4"/>
    <mergeCell ref="D16:L16"/>
    <mergeCell ref="M21:N21"/>
    <mergeCell ref="M30:N30"/>
    <mergeCell ref="D15:L15"/>
    <mergeCell ref="M15:N15"/>
    <mergeCell ref="D28:L28"/>
    <mergeCell ref="M28:N28"/>
    <mergeCell ref="D26:L26"/>
    <mergeCell ref="D27:L27"/>
    <mergeCell ref="M26:N26"/>
    <mergeCell ref="D30:L30"/>
    <mergeCell ref="D25:L25"/>
    <mergeCell ref="D34:L34"/>
    <mergeCell ref="M34:N34"/>
    <mergeCell ref="D31:L31"/>
    <mergeCell ref="M31:N31"/>
    <mergeCell ref="D32:L32"/>
    <mergeCell ref="D33:L33"/>
    <mergeCell ref="M33:N33"/>
    <mergeCell ref="M32:N32"/>
    <mergeCell ref="A5:C5"/>
    <mergeCell ref="A6:C6"/>
    <mergeCell ref="D20:L20"/>
    <mergeCell ref="A10:C10"/>
    <mergeCell ref="M19:N19"/>
    <mergeCell ref="A9:C9"/>
    <mergeCell ref="M20:N20"/>
    <mergeCell ref="M25:N25"/>
    <mergeCell ref="D29:L29"/>
    <mergeCell ref="M29:N29"/>
    <mergeCell ref="D13:L13"/>
    <mergeCell ref="D14:L14"/>
    <mergeCell ref="M14:N14"/>
    <mergeCell ref="M27:N27"/>
    <mergeCell ref="D19:L19"/>
    <mergeCell ref="M16:N16"/>
    <mergeCell ref="A1:M1"/>
    <mergeCell ref="M3:O3"/>
    <mergeCell ref="D23:L23"/>
    <mergeCell ref="D21:L21"/>
    <mergeCell ref="M23:N23"/>
    <mergeCell ref="D22:L22"/>
    <mergeCell ref="A2:N2"/>
    <mergeCell ref="A7:C7"/>
    <mergeCell ref="A8:C8"/>
    <mergeCell ref="A4:C4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Z14" sqref="Z1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4.875" style="1" customWidth="1"/>
    <col min="17" max="17" width="13.625" style="1" bestFit="1" customWidth="1"/>
    <col min="18" max="23" width="4.00390625" style="1" customWidth="1"/>
    <col min="24" max="32" width="5.375" style="1" customWidth="1"/>
    <col min="33" max="16384" width="9.00390625" style="1" customWidth="1"/>
  </cols>
  <sheetData>
    <row r="1" spans="1:15" ht="31.5" customHeight="1">
      <c r="A1" s="272" t="str">
        <f>Ａブロック!A1</f>
        <v>第１３回さわやかカップ教育リーグ・予選ブロック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62"/>
      <c r="O1" s="75"/>
    </row>
    <row r="2" spans="1:15" ht="18" customHeight="1">
      <c r="A2" s="245" t="str">
        <f>Ａブロック!A2</f>
        <v>2015年10月24日～2015年12月13日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62"/>
      <c r="O2" s="73"/>
    </row>
    <row r="3" spans="1:19" ht="15" thickBot="1">
      <c r="A3" s="64" t="s">
        <v>10</v>
      </c>
      <c r="B3" s="64"/>
      <c r="C3" s="63"/>
      <c r="D3" s="62"/>
      <c r="E3" s="62"/>
      <c r="F3" s="62"/>
      <c r="G3" s="62"/>
      <c r="H3" s="62"/>
      <c r="I3" s="62"/>
      <c r="J3" s="62"/>
      <c r="K3" s="62"/>
      <c r="L3" s="62"/>
      <c r="M3" s="212" t="str">
        <f>Ａブロック!M3</f>
        <v>【2015.12.13現在】</v>
      </c>
      <c r="N3" s="212"/>
      <c r="O3" s="212"/>
      <c r="P3" s="207" t="s">
        <v>12</v>
      </c>
      <c r="Q3" s="207"/>
      <c r="R3" s="207"/>
      <c r="S3" s="207"/>
    </row>
    <row r="4" spans="1:17" s="26" customFormat="1" ht="27" customHeight="1" thickBot="1">
      <c r="A4" s="246"/>
      <c r="B4" s="247"/>
      <c r="C4" s="248"/>
      <c r="D4" s="122" t="s">
        <v>45</v>
      </c>
      <c r="E4" s="74" t="s">
        <v>24</v>
      </c>
      <c r="F4" s="74" t="s">
        <v>48</v>
      </c>
      <c r="G4" s="74" t="s">
        <v>66</v>
      </c>
      <c r="H4" s="74" t="s">
        <v>67</v>
      </c>
      <c r="I4" s="114" t="s">
        <v>27</v>
      </c>
      <c r="J4" s="249" t="s">
        <v>7</v>
      </c>
      <c r="K4" s="250"/>
      <c r="L4" s="251"/>
      <c r="M4" s="7" t="s">
        <v>0</v>
      </c>
      <c r="N4" s="7" t="s">
        <v>18</v>
      </c>
      <c r="O4" s="84" t="s">
        <v>30</v>
      </c>
      <c r="P4" s="35" t="s">
        <v>13</v>
      </c>
      <c r="Q4" s="1"/>
    </row>
    <row r="5" spans="1:16" ht="20.25" customHeight="1">
      <c r="A5" s="273" t="s">
        <v>37</v>
      </c>
      <c r="B5" s="274"/>
      <c r="C5" s="275"/>
      <c r="D5" s="18"/>
      <c r="E5" s="14" t="s">
        <v>87</v>
      </c>
      <c r="F5" s="14" t="s">
        <v>171</v>
      </c>
      <c r="G5" s="176" t="s">
        <v>87</v>
      </c>
      <c r="H5" s="14" t="s">
        <v>104</v>
      </c>
      <c r="I5" s="197" t="s">
        <v>200</v>
      </c>
      <c r="J5" s="139">
        <f aca="true" t="shared" si="0" ref="J5:J10">COUNTIF(D5:I5,"○")</f>
        <v>3</v>
      </c>
      <c r="K5" s="140">
        <f aca="true" t="shared" si="1" ref="K5:K10">COUNTIF(D5:I5,"●")</f>
        <v>2</v>
      </c>
      <c r="L5" s="141">
        <f aca="true" t="shared" si="2" ref="L5:L10">COUNTIF(D5:I5,"△")</f>
        <v>0</v>
      </c>
      <c r="M5" s="142">
        <f aca="true" t="shared" si="3" ref="M5:M10">COUNTIF(D5:I5,"")-1</f>
        <v>0</v>
      </c>
      <c r="N5" s="143">
        <v>3</v>
      </c>
      <c r="O5" s="144" t="s">
        <v>179</v>
      </c>
      <c r="P5" s="35" t="s">
        <v>14</v>
      </c>
    </row>
    <row r="6" spans="1:16" ht="20.25" customHeight="1">
      <c r="A6" s="239" t="s">
        <v>38</v>
      </c>
      <c r="B6" s="240"/>
      <c r="C6" s="241"/>
      <c r="D6" s="13" t="s">
        <v>88</v>
      </c>
      <c r="E6" s="19"/>
      <c r="F6" s="15" t="s">
        <v>159</v>
      </c>
      <c r="G6" s="15" t="s">
        <v>103</v>
      </c>
      <c r="H6" s="15" t="s">
        <v>173</v>
      </c>
      <c r="I6" s="199" t="s">
        <v>218</v>
      </c>
      <c r="J6" s="145">
        <f t="shared" si="0"/>
        <v>3</v>
      </c>
      <c r="K6" s="146">
        <f t="shared" si="1"/>
        <v>2</v>
      </c>
      <c r="L6" s="147">
        <f t="shared" si="2"/>
        <v>0</v>
      </c>
      <c r="M6" s="148">
        <f t="shared" si="3"/>
        <v>0</v>
      </c>
      <c r="N6" s="149">
        <v>2</v>
      </c>
      <c r="O6" s="150" t="s">
        <v>180</v>
      </c>
      <c r="P6" s="35" t="s">
        <v>15</v>
      </c>
    </row>
    <row r="7" spans="1:16" ht="20.25" customHeight="1">
      <c r="A7" s="239" t="s">
        <v>78</v>
      </c>
      <c r="B7" s="240"/>
      <c r="C7" s="241"/>
      <c r="D7" s="13" t="s">
        <v>172</v>
      </c>
      <c r="E7" s="15" t="s">
        <v>158</v>
      </c>
      <c r="F7" s="19"/>
      <c r="G7" s="15" t="s">
        <v>159</v>
      </c>
      <c r="H7" s="15" t="s">
        <v>158</v>
      </c>
      <c r="I7" s="120" t="s">
        <v>87</v>
      </c>
      <c r="J7" s="145">
        <f t="shared" si="0"/>
        <v>3</v>
      </c>
      <c r="K7" s="146">
        <f t="shared" si="1"/>
        <v>2</v>
      </c>
      <c r="L7" s="147">
        <f t="shared" si="2"/>
        <v>0</v>
      </c>
      <c r="M7" s="148">
        <f t="shared" si="3"/>
        <v>0</v>
      </c>
      <c r="N7" s="149">
        <v>4</v>
      </c>
      <c r="O7" s="150" t="s">
        <v>181</v>
      </c>
      <c r="P7" s="35" t="s">
        <v>16</v>
      </c>
    </row>
    <row r="8" spans="1:16" ht="20.25" customHeight="1">
      <c r="A8" s="242" t="s">
        <v>40</v>
      </c>
      <c r="B8" s="243"/>
      <c r="C8" s="268"/>
      <c r="D8" s="175" t="s">
        <v>88</v>
      </c>
      <c r="E8" s="15" t="s">
        <v>104</v>
      </c>
      <c r="F8" s="15" t="s">
        <v>88</v>
      </c>
      <c r="G8" s="19"/>
      <c r="H8" s="46" t="s">
        <v>158</v>
      </c>
      <c r="I8" s="121" t="s">
        <v>159</v>
      </c>
      <c r="J8" s="145">
        <f t="shared" si="0"/>
        <v>1</v>
      </c>
      <c r="K8" s="146">
        <f t="shared" si="1"/>
        <v>4</v>
      </c>
      <c r="L8" s="147">
        <f t="shared" si="2"/>
        <v>0</v>
      </c>
      <c r="M8" s="148">
        <f t="shared" si="3"/>
        <v>0</v>
      </c>
      <c r="N8" s="149">
        <v>5</v>
      </c>
      <c r="O8" s="150" t="s">
        <v>181</v>
      </c>
      <c r="P8" s="35" t="s">
        <v>17</v>
      </c>
    </row>
    <row r="9" spans="1:16" ht="20.25" customHeight="1">
      <c r="A9" s="242" t="s">
        <v>53</v>
      </c>
      <c r="B9" s="243"/>
      <c r="C9" s="268"/>
      <c r="D9" s="13" t="s">
        <v>103</v>
      </c>
      <c r="E9" s="15" t="s">
        <v>159</v>
      </c>
      <c r="F9" s="20" t="s">
        <v>174</v>
      </c>
      <c r="G9" s="20" t="s">
        <v>159</v>
      </c>
      <c r="H9" s="19"/>
      <c r="I9" s="120" t="s">
        <v>159</v>
      </c>
      <c r="J9" s="145">
        <f t="shared" si="0"/>
        <v>5</v>
      </c>
      <c r="K9" s="146">
        <f t="shared" si="1"/>
        <v>0</v>
      </c>
      <c r="L9" s="147">
        <f t="shared" si="2"/>
        <v>0</v>
      </c>
      <c r="M9" s="148">
        <f t="shared" si="3"/>
        <v>0</v>
      </c>
      <c r="N9" s="149">
        <v>1</v>
      </c>
      <c r="O9" s="150" t="s">
        <v>179</v>
      </c>
      <c r="P9" s="40" t="s">
        <v>21</v>
      </c>
    </row>
    <row r="10" spans="1:23" ht="20.25" customHeight="1" thickBot="1">
      <c r="A10" s="269" t="s">
        <v>35</v>
      </c>
      <c r="B10" s="270"/>
      <c r="C10" s="271"/>
      <c r="D10" s="198" t="s">
        <v>202</v>
      </c>
      <c r="E10" s="200" t="s">
        <v>217</v>
      </c>
      <c r="F10" s="117" t="s">
        <v>175</v>
      </c>
      <c r="G10" s="117" t="s">
        <v>88</v>
      </c>
      <c r="H10" s="117" t="s">
        <v>88</v>
      </c>
      <c r="I10" s="118"/>
      <c r="J10" s="145">
        <f t="shared" si="0"/>
        <v>0</v>
      </c>
      <c r="K10" s="146">
        <f t="shared" si="1"/>
        <v>5</v>
      </c>
      <c r="L10" s="147">
        <f t="shared" si="2"/>
        <v>0</v>
      </c>
      <c r="M10" s="148">
        <f t="shared" si="3"/>
        <v>0</v>
      </c>
      <c r="N10" s="151">
        <v>6</v>
      </c>
      <c r="O10" s="152" t="s">
        <v>179</v>
      </c>
      <c r="Q10" s="290" t="s">
        <v>236</v>
      </c>
      <c r="R10" s="290"/>
      <c r="S10" s="290"/>
      <c r="T10" s="290"/>
      <c r="U10" s="290"/>
      <c r="V10" s="290"/>
      <c r="W10" s="290"/>
    </row>
    <row r="11" spans="2:23" ht="20.25" customHeight="1" thickBot="1">
      <c r="B11" s="16"/>
      <c r="C11" s="16"/>
      <c r="D11" s="23"/>
      <c r="E11" s="23"/>
      <c r="F11" s="23"/>
      <c r="G11" s="23"/>
      <c r="H11" s="23"/>
      <c r="I11" s="23"/>
      <c r="J11" s="208" t="s">
        <v>19</v>
      </c>
      <c r="K11" s="208"/>
      <c r="L11" s="209"/>
      <c r="M11" s="36">
        <f>SUM(M5:M10)/2</f>
        <v>0</v>
      </c>
      <c r="N11" s="25"/>
      <c r="O11" s="88">
        <v>15</v>
      </c>
      <c r="Q11" s="293" t="s">
        <v>235</v>
      </c>
      <c r="R11" s="290" t="s">
        <v>45</v>
      </c>
      <c r="S11" s="290"/>
      <c r="T11" s="290" t="s">
        <v>224</v>
      </c>
      <c r="U11" s="290"/>
      <c r="V11" s="290" t="s">
        <v>225</v>
      </c>
      <c r="W11" s="290"/>
    </row>
    <row r="12" spans="1:23" ht="16.5" customHeight="1" thickBot="1">
      <c r="A12" s="6" t="str">
        <f>Ａブロック!A12</f>
        <v>＜今週の試合結果＞</v>
      </c>
      <c r="B12" s="6"/>
      <c r="M12" s="110"/>
      <c r="Q12" s="294"/>
      <c r="R12" s="289" t="s">
        <v>222</v>
      </c>
      <c r="S12" s="289" t="s">
        <v>223</v>
      </c>
      <c r="T12" s="289" t="s">
        <v>222</v>
      </c>
      <c r="U12" s="289" t="s">
        <v>223</v>
      </c>
      <c r="V12" s="289" t="s">
        <v>222</v>
      </c>
      <c r="W12" s="289" t="s">
        <v>223</v>
      </c>
    </row>
    <row r="13" spans="1:23" ht="16.5" customHeight="1" thickBot="1">
      <c r="A13" s="4" t="s">
        <v>1</v>
      </c>
      <c r="B13" s="12" t="s">
        <v>8</v>
      </c>
      <c r="C13" s="5" t="s">
        <v>2</v>
      </c>
      <c r="D13" s="213" t="s">
        <v>20</v>
      </c>
      <c r="E13" s="210"/>
      <c r="F13" s="210"/>
      <c r="G13" s="210"/>
      <c r="H13" s="210"/>
      <c r="I13" s="210"/>
      <c r="J13" s="210"/>
      <c r="K13" s="210"/>
      <c r="L13" s="211"/>
      <c r="M13" s="210" t="s">
        <v>11</v>
      </c>
      <c r="N13" s="211"/>
      <c r="O13" s="89" t="s">
        <v>31</v>
      </c>
      <c r="P13" s="30"/>
      <c r="Q13" s="291" t="s">
        <v>219</v>
      </c>
      <c r="R13" s="289" t="s">
        <v>227</v>
      </c>
      <c r="S13" s="289" t="s">
        <v>228</v>
      </c>
      <c r="T13" s="289">
        <v>3</v>
      </c>
      <c r="U13" s="289">
        <v>5</v>
      </c>
      <c r="V13" s="289">
        <v>2</v>
      </c>
      <c r="W13" s="289">
        <v>0</v>
      </c>
    </row>
    <row r="14" spans="1:23" ht="16.5" customHeight="1">
      <c r="A14" s="38" t="s">
        <v>182</v>
      </c>
      <c r="B14" s="39">
        <v>0.611111111111111</v>
      </c>
      <c r="C14" s="37" t="s">
        <v>206</v>
      </c>
      <c r="D14" s="258" t="s">
        <v>207</v>
      </c>
      <c r="E14" s="259"/>
      <c r="F14" s="259"/>
      <c r="G14" s="259"/>
      <c r="H14" s="259"/>
      <c r="I14" s="259"/>
      <c r="J14" s="259"/>
      <c r="K14" s="259"/>
      <c r="L14" s="260"/>
      <c r="M14" s="259" t="s">
        <v>86</v>
      </c>
      <c r="N14" s="260"/>
      <c r="O14" s="90" t="s">
        <v>27</v>
      </c>
      <c r="P14" s="72"/>
      <c r="Q14" s="289" t="s">
        <v>220</v>
      </c>
      <c r="R14" s="289">
        <v>5</v>
      </c>
      <c r="S14" s="289">
        <v>3</v>
      </c>
      <c r="T14" s="1" t="s">
        <v>232</v>
      </c>
      <c r="U14" s="289" t="s">
        <v>227</v>
      </c>
      <c r="V14" s="289">
        <v>0</v>
      </c>
      <c r="W14" s="289">
        <v>5</v>
      </c>
    </row>
    <row r="15" spans="1:23" ht="16.5" customHeight="1">
      <c r="A15" s="57" t="s">
        <v>187</v>
      </c>
      <c r="B15" s="27">
        <v>0.5833333333333334</v>
      </c>
      <c r="C15" s="28" t="s">
        <v>204</v>
      </c>
      <c r="D15" s="214" t="s">
        <v>211</v>
      </c>
      <c r="E15" s="215"/>
      <c r="F15" s="215"/>
      <c r="G15" s="215"/>
      <c r="H15" s="215"/>
      <c r="I15" s="215"/>
      <c r="J15" s="215"/>
      <c r="K15" s="215"/>
      <c r="L15" s="216"/>
      <c r="M15" s="215" t="s">
        <v>86</v>
      </c>
      <c r="N15" s="216"/>
      <c r="O15" s="91" t="s">
        <v>205</v>
      </c>
      <c r="P15" s="72"/>
      <c r="Q15" s="289" t="s">
        <v>221</v>
      </c>
      <c r="R15" s="289">
        <v>0</v>
      </c>
      <c r="S15" s="289">
        <v>2</v>
      </c>
      <c r="T15" s="289">
        <v>5</v>
      </c>
      <c r="U15" s="289">
        <v>0</v>
      </c>
      <c r="V15" s="289" t="s">
        <v>233</v>
      </c>
      <c r="W15" s="289" t="s">
        <v>233</v>
      </c>
    </row>
    <row r="16" spans="1:23" ht="16.5" customHeight="1" thickBot="1">
      <c r="A16" s="47" t="s">
        <v>187</v>
      </c>
      <c r="B16" s="59">
        <v>0.43194444444444446</v>
      </c>
      <c r="C16" s="60" t="s">
        <v>215</v>
      </c>
      <c r="D16" s="201" t="s">
        <v>216</v>
      </c>
      <c r="E16" s="202"/>
      <c r="F16" s="202"/>
      <c r="G16" s="202"/>
      <c r="H16" s="202"/>
      <c r="I16" s="202"/>
      <c r="J16" s="202"/>
      <c r="K16" s="202"/>
      <c r="L16" s="203"/>
      <c r="M16" s="202" t="s">
        <v>86</v>
      </c>
      <c r="N16" s="203"/>
      <c r="O16" s="109" t="s">
        <v>24</v>
      </c>
      <c r="P16" s="72"/>
      <c r="Q16" s="289" t="s">
        <v>229</v>
      </c>
      <c r="R16" s="289">
        <v>14</v>
      </c>
      <c r="S16" s="289">
        <v>4</v>
      </c>
      <c r="T16" s="289">
        <v>16</v>
      </c>
      <c r="U16" s="289">
        <v>1</v>
      </c>
      <c r="V16" s="289">
        <v>17</v>
      </c>
      <c r="W16" s="289">
        <v>3</v>
      </c>
    </row>
    <row r="17" spans="1:23" ht="16.5" customHeight="1" thickBot="1">
      <c r="A17" s="6" t="str">
        <f>Ａブロック!A18</f>
        <v>＜今までの試合結果＞</v>
      </c>
      <c r="B17" s="6"/>
      <c r="P17" s="30"/>
      <c r="Q17" s="289" t="s">
        <v>230</v>
      </c>
      <c r="R17" s="289">
        <v>1</v>
      </c>
      <c r="S17" s="289">
        <v>10</v>
      </c>
      <c r="T17" s="289">
        <v>5</v>
      </c>
      <c r="U17" s="289">
        <v>9</v>
      </c>
      <c r="V17" s="289">
        <v>0</v>
      </c>
      <c r="W17" s="289">
        <v>12</v>
      </c>
    </row>
    <row r="18" spans="1:23" ht="16.5" customHeight="1" thickBot="1">
      <c r="A18" s="4" t="s">
        <v>1</v>
      </c>
      <c r="B18" s="12" t="s">
        <v>8</v>
      </c>
      <c r="C18" s="5" t="s">
        <v>2</v>
      </c>
      <c r="D18" s="213" t="s">
        <v>3</v>
      </c>
      <c r="E18" s="210"/>
      <c r="F18" s="210"/>
      <c r="G18" s="210"/>
      <c r="H18" s="210"/>
      <c r="I18" s="210"/>
      <c r="J18" s="210"/>
      <c r="K18" s="210"/>
      <c r="L18" s="211"/>
      <c r="M18" s="210" t="s">
        <v>11</v>
      </c>
      <c r="N18" s="211"/>
      <c r="O18" s="89" t="s">
        <v>31</v>
      </c>
      <c r="P18" s="30"/>
      <c r="Q18" s="289" t="s">
        <v>231</v>
      </c>
      <c r="R18" s="289">
        <v>12</v>
      </c>
      <c r="S18" s="289">
        <v>1</v>
      </c>
      <c r="T18" s="289">
        <v>15</v>
      </c>
      <c r="U18" s="289">
        <v>1</v>
      </c>
      <c r="V18" s="289">
        <v>10</v>
      </c>
      <c r="W18" s="289">
        <v>0</v>
      </c>
    </row>
    <row r="19" spans="1:23" ht="16.5" customHeight="1">
      <c r="A19" s="38" t="s">
        <v>99</v>
      </c>
      <c r="B19" s="39">
        <v>0.46875</v>
      </c>
      <c r="C19" s="37" t="s">
        <v>106</v>
      </c>
      <c r="D19" s="258" t="s">
        <v>107</v>
      </c>
      <c r="E19" s="259"/>
      <c r="F19" s="259"/>
      <c r="G19" s="259"/>
      <c r="H19" s="259"/>
      <c r="I19" s="259"/>
      <c r="J19" s="259"/>
      <c r="K19" s="259"/>
      <c r="L19" s="260"/>
      <c r="M19" s="259" t="s">
        <v>86</v>
      </c>
      <c r="N19" s="260"/>
      <c r="O19" s="90" t="s">
        <v>24</v>
      </c>
      <c r="P19" s="30"/>
      <c r="Q19" s="289" t="s">
        <v>226</v>
      </c>
      <c r="R19" s="289">
        <f>SUM(R13:R18)</f>
        <v>32</v>
      </c>
      <c r="S19" s="289">
        <f>SUM(S13:S18)</f>
        <v>20</v>
      </c>
      <c r="T19" s="289">
        <f>SUM(T13:T18)</f>
        <v>44</v>
      </c>
      <c r="U19" s="289">
        <f>SUM(U13:U18)</f>
        <v>16</v>
      </c>
      <c r="V19" s="289">
        <f>SUM(V13:V18)</f>
        <v>29</v>
      </c>
      <c r="W19" s="289">
        <f>SUM(W13:W18)</f>
        <v>20</v>
      </c>
    </row>
    <row r="20" spans="1:23" ht="16.5" customHeight="1">
      <c r="A20" s="57" t="s">
        <v>99</v>
      </c>
      <c r="B20" s="27" t="s">
        <v>108</v>
      </c>
      <c r="C20" s="28" t="s">
        <v>109</v>
      </c>
      <c r="D20" s="214" t="s">
        <v>105</v>
      </c>
      <c r="E20" s="215"/>
      <c r="F20" s="215"/>
      <c r="G20" s="215"/>
      <c r="H20" s="215"/>
      <c r="I20" s="215"/>
      <c r="J20" s="215"/>
      <c r="K20" s="215"/>
      <c r="L20" s="216"/>
      <c r="M20" s="215" t="s">
        <v>86</v>
      </c>
      <c r="N20" s="216"/>
      <c r="O20" s="91" t="s">
        <v>67</v>
      </c>
      <c r="P20" s="30"/>
      <c r="Q20" s="289" t="s">
        <v>234</v>
      </c>
      <c r="R20" s="290">
        <f>R19-S19</f>
        <v>12</v>
      </c>
      <c r="S20" s="290"/>
      <c r="T20" s="290">
        <f>T19-U19</f>
        <v>28</v>
      </c>
      <c r="U20" s="290"/>
      <c r="V20" s="290">
        <f>V19-W19</f>
        <v>9</v>
      </c>
      <c r="W20" s="290"/>
    </row>
    <row r="21" spans="1:23" ht="16.5" customHeight="1">
      <c r="A21" s="42" t="s">
        <v>176</v>
      </c>
      <c r="B21" s="66" t="s">
        <v>155</v>
      </c>
      <c r="C21" s="56" t="s">
        <v>177</v>
      </c>
      <c r="D21" s="229" t="s">
        <v>164</v>
      </c>
      <c r="E21" s="230"/>
      <c r="F21" s="230"/>
      <c r="G21" s="230"/>
      <c r="H21" s="230"/>
      <c r="I21" s="230"/>
      <c r="J21" s="230"/>
      <c r="K21" s="230"/>
      <c r="L21" s="231"/>
      <c r="M21" s="215" t="s">
        <v>86</v>
      </c>
      <c r="N21" s="216"/>
      <c r="O21" s="190" t="s">
        <v>178</v>
      </c>
      <c r="P21" s="30"/>
      <c r="Q21" s="289" t="s">
        <v>4</v>
      </c>
      <c r="R21" s="292">
        <v>3</v>
      </c>
      <c r="S21" s="292"/>
      <c r="T21" s="292">
        <v>2</v>
      </c>
      <c r="U21" s="292"/>
      <c r="V21" s="292">
        <v>4</v>
      </c>
      <c r="W21" s="292"/>
    </row>
    <row r="22" spans="1:20" ht="16.5" customHeight="1">
      <c r="A22" s="42" t="s">
        <v>176</v>
      </c>
      <c r="B22" s="66" t="s">
        <v>155</v>
      </c>
      <c r="C22" s="56" t="s">
        <v>177</v>
      </c>
      <c r="D22" s="229" t="s">
        <v>162</v>
      </c>
      <c r="E22" s="230"/>
      <c r="F22" s="230"/>
      <c r="G22" s="230"/>
      <c r="H22" s="230"/>
      <c r="I22" s="230"/>
      <c r="J22" s="230"/>
      <c r="K22" s="230"/>
      <c r="L22" s="231"/>
      <c r="M22" s="215" t="s">
        <v>86</v>
      </c>
      <c r="N22" s="216"/>
      <c r="O22" s="190" t="s">
        <v>178</v>
      </c>
      <c r="P22" s="30"/>
      <c r="Q22" s="71"/>
      <c r="R22" s="30"/>
      <c r="S22" s="71"/>
      <c r="T22" s="71"/>
    </row>
    <row r="23" spans="1:20" ht="16.5" customHeight="1">
      <c r="A23" s="42" t="s">
        <v>176</v>
      </c>
      <c r="B23" s="66" t="s">
        <v>155</v>
      </c>
      <c r="C23" s="56" t="s">
        <v>177</v>
      </c>
      <c r="D23" s="229" t="s">
        <v>165</v>
      </c>
      <c r="E23" s="230"/>
      <c r="F23" s="230"/>
      <c r="G23" s="230"/>
      <c r="H23" s="230"/>
      <c r="I23" s="230"/>
      <c r="J23" s="230"/>
      <c r="K23" s="230"/>
      <c r="L23" s="231"/>
      <c r="M23" s="215" t="s">
        <v>86</v>
      </c>
      <c r="N23" s="216"/>
      <c r="O23" s="190" t="s">
        <v>178</v>
      </c>
      <c r="P23" s="30"/>
      <c r="Q23" s="30"/>
      <c r="R23" s="71"/>
      <c r="S23" s="30"/>
      <c r="T23" s="30"/>
    </row>
    <row r="24" spans="1:20" ht="16.5" customHeight="1">
      <c r="A24" s="42" t="s">
        <v>176</v>
      </c>
      <c r="B24" s="66" t="s">
        <v>155</v>
      </c>
      <c r="C24" s="56" t="s">
        <v>177</v>
      </c>
      <c r="D24" s="214" t="s">
        <v>163</v>
      </c>
      <c r="E24" s="215"/>
      <c r="F24" s="215"/>
      <c r="G24" s="215"/>
      <c r="H24" s="215"/>
      <c r="I24" s="215"/>
      <c r="J24" s="215"/>
      <c r="K24" s="215"/>
      <c r="L24" s="216"/>
      <c r="M24" s="215" t="s">
        <v>86</v>
      </c>
      <c r="N24" s="216"/>
      <c r="O24" s="190" t="s">
        <v>178</v>
      </c>
      <c r="P24" s="30"/>
      <c r="Q24" s="71"/>
      <c r="R24" s="30"/>
      <c r="S24" s="71"/>
      <c r="T24" s="71"/>
    </row>
    <row r="25" spans="1:20" ht="16.5" customHeight="1">
      <c r="A25" s="42" t="s">
        <v>176</v>
      </c>
      <c r="B25" s="66" t="s">
        <v>155</v>
      </c>
      <c r="C25" s="56" t="s">
        <v>177</v>
      </c>
      <c r="D25" s="214" t="s">
        <v>166</v>
      </c>
      <c r="E25" s="215"/>
      <c r="F25" s="215"/>
      <c r="G25" s="215"/>
      <c r="H25" s="215"/>
      <c r="I25" s="215"/>
      <c r="J25" s="215"/>
      <c r="K25" s="215"/>
      <c r="L25" s="216"/>
      <c r="M25" s="215" t="s">
        <v>86</v>
      </c>
      <c r="N25" s="216"/>
      <c r="O25" s="190" t="s">
        <v>178</v>
      </c>
      <c r="P25" s="72"/>
      <c r="Q25" s="30"/>
      <c r="R25" s="30"/>
      <c r="S25" s="30"/>
      <c r="T25" s="30"/>
    </row>
    <row r="26" spans="1:20" ht="16.5" customHeight="1">
      <c r="A26" s="42" t="s">
        <v>176</v>
      </c>
      <c r="B26" s="66" t="s">
        <v>155</v>
      </c>
      <c r="C26" s="56" t="s">
        <v>177</v>
      </c>
      <c r="D26" s="214" t="s">
        <v>167</v>
      </c>
      <c r="E26" s="215"/>
      <c r="F26" s="215"/>
      <c r="G26" s="215"/>
      <c r="H26" s="215"/>
      <c r="I26" s="215"/>
      <c r="J26" s="215"/>
      <c r="K26" s="215"/>
      <c r="L26" s="216"/>
      <c r="M26" s="215" t="s">
        <v>86</v>
      </c>
      <c r="N26" s="216"/>
      <c r="O26" s="190" t="s">
        <v>178</v>
      </c>
      <c r="P26" s="72"/>
      <c r="Q26" s="30"/>
      <c r="R26" s="30"/>
      <c r="S26" s="30"/>
      <c r="T26" s="30"/>
    </row>
    <row r="27" spans="1:20" ht="16.5" customHeight="1">
      <c r="A27" s="42" t="s">
        <v>176</v>
      </c>
      <c r="B27" s="66" t="s">
        <v>155</v>
      </c>
      <c r="C27" s="56" t="s">
        <v>177</v>
      </c>
      <c r="D27" s="214" t="s">
        <v>168</v>
      </c>
      <c r="E27" s="215"/>
      <c r="F27" s="215"/>
      <c r="G27" s="215"/>
      <c r="H27" s="215"/>
      <c r="I27" s="215"/>
      <c r="J27" s="215"/>
      <c r="K27" s="215"/>
      <c r="L27" s="216"/>
      <c r="M27" s="215" t="s">
        <v>86</v>
      </c>
      <c r="N27" s="216"/>
      <c r="O27" s="190" t="s">
        <v>178</v>
      </c>
      <c r="P27" s="72"/>
      <c r="Q27" s="30"/>
      <c r="R27" s="30"/>
      <c r="S27" s="30"/>
      <c r="T27" s="30"/>
    </row>
    <row r="28" spans="1:20" ht="16.5" customHeight="1">
      <c r="A28" s="42" t="s">
        <v>176</v>
      </c>
      <c r="B28" s="66" t="s">
        <v>155</v>
      </c>
      <c r="C28" s="56" t="s">
        <v>177</v>
      </c>
      <c r="D28" s="214" t="s">
        <v>169</v>
      </c>
      <c r="E28" s="215"/>
      <c r="F28" s="215"/>
      <c r="G28" s="215"/>
      <c r="H28" s="215"/>
      <c r="I28" s="215"/>
      <c r="J28" s="215"/>
      <c r="K28" s="215"/>
      <c r="L28" s="216"/>
      <c r="M28" s="215" t="s">
        <v>86</v>
      </c>
      <c r="N28" s="216"/>
      <c r="O28" s="190" t="s">
        <v>178</v>
      </c>
      <c r="P28" s="72"/>
      <c r="Q28" s="30"/>
      <c r="R28" s="30"/>
      <c r="S28" s="30"/>
      <c r="T28" s="30"/>
    </row>
    <row r="29" spans="1:20" ht="16.5" customHeight="1">
      <c r="A29" s="42" t="s">
        <v>176</v>
      </c>
      <c r="B29" s="66" t="s">
        <v>155</v>
      </c>
      <c r="C29" s="56" t="s">
        <v>177</v>
      </c>
      <c r="D29" s="229" t="s">
        <v>170</v>
      </c>
      <c r="E29" s="230"/>
      <c r="F29" s="230"/>
      <c r="G29" s="230"/>
      <c r="H29" s="230"/>
      <c r="I29" s="230"/>
      <c r="J29" s="230"/>
      <c r="K29" s="230"/>
      <c r="L29" s="231"/>
      <c r="M29" s="215" t="s">
        <v>86</v>
      </c>
      <c r="N29" s="216"/>
      <c r="O29" s="190" t="s">
        <v>178</v>
      </c>
      <c r="P29" s="72"/>
      <c r="Q29" s="30"/>
      <c r="R29" s="30"/>
      <c r="S29" s="30"/>
      <c r="T29" s="30"/>
    </row>
    <row r="30" spans="1:20" ht="16.5" customHeight="1">
      <c r="A30" s="57" t="s">
        <v>126</v>
      </c>
      <c r="B30" s="58" t="s">
        <v>212</v>
      </c>
      <c r="C30" s="56" t="s">
        <v>213</v>
      </c>
      <c r="D30" s="229" t="s">
        <v>214</v>
      </c>
      <c r="E30" s="230"/>
      <c r="F30" s="230"/>
      <c r="G30" s="230"/>
      <c r="H30" s="230"/>
      <c r="I30" s="230"/>
      <c r="J30" s="230"/>
      <c r="K30" s="230"/>
      <c r="L30" s="231"/>
      <c r="M30" s="230" t="s">
        <v>86</v>
      </c>
      <c r="N30" s="231"/>
      <c r="O30" s="92" t="s">
        <v>24</v>
      </c>
      <c r="P30" s="72"/>
      <c r="Q30" s="30"/>
      <c r="R30" s="30"/>
      <c r="S30" s="30"/>
      <c r="T30" s="30"/>
    </row>
    <row r="31" spans="1:20" ht="16.5" customHeight="1">
      <c r="A31" s="57"/>
      <c r="B31" s="58"/>
      <c r="C31" s="56"/>
      <c r="D31" s="214"/>
      <c r="E31" s="215"/>
      <c r="F31" s="215"/>
      <c r="G31" s="215"/>
      <c r="H31" s="215"/>
      <c r="I31" s="215"/>
      <c r="J31" s="215"/>
      <c r="K31" s="215"/>
      <c r="L31" s="216"/>
      <c r="M31" s="230"/>
      <c r="N31" s="231"/>
      <c r="O31" s="92"/>
      <c r="P31" s="72"/>
      <c r="Q31" s="30"/>
      <c r="S31" s="30"/>
      <c r="T31" s="30"/>
    </row>
    <row r="32" spans="1:15" ht="16.5" customHeight="1">
      <c r="A32" s="42"/>
      <c r="B32" s="55"/>
      <c r="C32" s="56"/>
      <c r="D32" s="229"/>
      <c r="E32" s="230"/>
      <c r="F32" s="230"/>
      <c r="G32" s="230"/>
      <c r="H32" s="230"/>
      <c r="I32" s="230"/>
      <c r="J32" s="230"/>
      <c r="K32" s="230"/>
      <c r="L32" s="231"/>
      <c r="M32" s="230"/>
      <c r="N32" s="231"/>
      <c r="O32" s="92"/>
    </row>
    <row r="33" spans="1:15" ht="16.5" customHeight="1" thickBot="1">
      <c r="A33" s="61"/>
      <c r="B33" s="49"/>
      <c r="C33" s="50"/>
      <c r="D33" s="255"/>
      <c r="E33" s="256"/>
      <c r="F33" s="256"/>
      <c r="G33" s="256"/>
      <c r="H33" s="256"/>
      <c r="I33" s="256"/>
      <c r="J33" s="256"/>
      <c r="K33" s="256"/>
      <c r="L33" s="257"/>
      <c r="M33" s="256"/>
      <c r="N33" s="257"/>
      <c r="O33" s="9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1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  <row r="57" spans="4:12" ht="13.5"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64">
    <mergeCell ref="R21:S21"/>
    <mergeCell ref="T21:U21"/>
    <mergeCell ref="V21:W21"/>
    <mergeCell ref="Q10:W10"/>
    <mergeCell ref="R11:S11"/>
    <mergeCell ref="T11:U11"/>
    <mergeCell ref="V11:W11"/>
    <mergeCell ref="Q11:Q12"/>
    <mergeCell ref="R20:S20"/>
    <mergeCell ref="T20:U20"/>
    <mergeCell ref="V20:W20"/>
    <mergeCell ref="P3:S3"/>
    <mergeCell ref="D31:L31"/>
    <mergeCell ref="M31:N31"/>
    <mergeCell ref="D29:L29"/>
    <mergeCell ref="M29:N29"/>
    <mergeCell ref="D30:L30"/>
    <mergeCell ref="M30:N30"/>
    <mergeCell ref="D23:L23"/>
    <mergeCell ref="M22:N22"/>
    <mergeCell ref="M19:N19"/>
    <mergeCell ref="A1:M1"/>
    <mergeCell ref="A7:C7"/>
    <mergeCell ref="A4:C4"/>
    <mergeCell ref="A8:C8"/>
    <mergeCell ref="A6:C6"/>
    <mergeCell ref="A5:C5"/>
    <mergeCell ref="A2:M2"/>
    <mergeCell ref="D33:L33"/>
    <mergeCell ref="M33:N33"/>
    <mergeCell ref="D14:L14"/>
    <mergeCell ref="M14:N14"/>
    <mergeCell ref="D18:L18"/>
    <mergeCell ref="M23:N23"/>
    <mergeCell ref="M21:N21"/>
    <mergeCell ref="D28:L28"/>
    <mergeCell ref="M27:N27"/>
    <mergeCell ref="D20:L20"/>
    <mergeCell ref="M18:N18"/>
    <mergeCell ref="M24:N24"/>
    <mergeCell ref="D26:L26"/>
    <mergeCell ref="M26:N26"/>
    <mergeCell ref="D25:L25"/>
    <mergeCell ref="M3:O3"/>
    <mergeCell ref="M20:N20"/>
    <mergeCell ref="M25:N25"/>
    <mergeCell ref="D21:L21"/>
    <mergeCell ref="J4:L4"/>
    <mergeCell ref="D32:L32"/>
    <mergeCell ref="M32:N32"/>
    <mergeCell ref="D19:L19"/>
    <mergeCell ref="M28:N28"/>
    <mergeCell ref="D24:L24"/>
    <mergeCell ref="D27:L27"/>
    <mergeCell ref="D22:L22"/>
    <mergeCell ref="D16:L16"/>
    <mergeCell ref="M16:N16"/>
    <mergeCell ref="D13:L13"/>
    <mergeCell ref="A9:C9"/>
    <mergeCell ref="M13:N13"/>
    <mergeCell ref="D15:L15"/>
    <mergeCell ref="M15:N15"/>
    <mergeCell ref="A10:C10"/>
    <mergeCell ref="J11:L11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W17" sqref="W17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232" t="str">
        <f>Ａブロック!A1</f>
        <v>第１３回さわやかカップ教育リーグ・予選ブロック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75"/>
    </row>
    <row r="2" spans="1:15" ht="18" customHeight="1">
      <c r="A2" s="245" t="str">
        <f>Ａブロック!A2</f>
        <v>2015年10月24日～2015年12月13日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3"/>
    </row>
    <row r="3" spans="1:19" ht="15" thickBot="1">
      <c r="A3" s="6" t="s">
        <v>22</v>
      </c>
      <c r="B3" s="6"/>
      <c r="M3" s="212" t="str">
        <f>Ａブロック!M3</f>
        <v>【2015.12.13現在】</v>
      </c>
      <c r="N3" s="212"/>
      <c r="O3" s="212"/>
      <c r="P3" s="207" t="s">
        <v>12</v>
      </c>
      <c r="Q3" s="207"/>
      <c r="R3" s="207"/>
      <c r="S3" s="207"/>
    </row>
    <row r="4" spans="1:17" s="26" customFormat="1" ht="27" customHeight="1" thickBot="1">
      <c r="A4" s="246"/>
      <c r="B4" s="247"/>
      <c r="C4" s="248"/>
      <c r="D4" s="122" t="s">
        <v>68</v>
      </c>
      <c r="E4" s="74" t="s">
        <v>69</v>
      </c>
      <c r="F4" s="74" t="s">
        <v>25</v>
      </c>
      <c r="G4" s="74" t="s">
        <v>70</v>
      </c>
      <c r="H4" s="74" t="s">
        <v>71</v>
      </c>
      <c r="I4" s="103"/>
      <c r="J4" s="249" t="s">
        <v>7</v>
      </c>
      <c r="K4" s="250"/>
      <c r="L4" s="251"/>
      <c r="M4" s="7" t="s">
        <v>0</v>
      </c>
      <c r="N4" s="7" t="s">
        <v>4</v>
      </c>
      <c r="O4" s="84" t="s">
        <v>30</v>
      </c>
      <c r="P4" s="35" t="s">
        <v>13</v>
      </c>
      <c r="Q4" s="1"/>
    </row>
    <row r="5" spans="1:16" ht="20.25" customHeight="1">
      <c r="A5" s="273" t="s">
        <v>79</v>
      </c>
      <c r="B5" s="274"/>
      <c r="C5" s="275"/>
      <c r="D5" s="182"/>
      <c r="E5" s="183"/>
      <c r="F5" s="183" t="s">
        <v>150</v>
      </c>
      <c r="G5" s="183" t="s">
        <v>151</v>
      </c>
      <c r="H5" s="183" t="s">
        <v>149</v>
      </c>
      <c r="I5" s="104"/>
      <c r="J5" s="22">
        <f>COUNTIF(D5:I5,"○")</f>
        <v>1</v>
      </c>
      <c r="K5" s="8">
        <f>COUNTIF(D5:I5,"●")</f>
        <v>1</v>
      </c>
      <c r="L5" s="9">
        <f>COUNTIF(D5:I5,"△")</f>
        <v>1</v>
      </c>
      <c r="M5" s="53">
        <f>COUNTIF(D5:I5,"")-2</f>
        <v>1</v>
      </c>
      <c r="N5" s="68"/>
      <c r="O5" s="85">
        <v>1</v>
      </c>
      <c r="P5" s="35" t="s">
        <v>14</v>
      </c>
    </row>
    <row r="6" spans="1:16" ht="20.25" customHeight="1">
      <c r="A6" s="239" t="s">
        <v>54</v>
      </c>
      <c r="B6" s="240"/>
      <c r="C6" s="241"/>
      <c r="D6" s="184"/>
      <c r="E6" s="185"/>
      <c r="F6" s="186" t="s">
        <v>149</v>
      </c>
      <c r="G6" s="186"/>
      <c r="H6" s="186" t="s">
        <v>150</v>
      </c>
      <c r="I6" s="105"/>
      <c r="J6" s="52">
        <f>COUNTIF(D6:I6,"○")</f>
        <v>1</v>
      </c>
      <c r="K6" s="10">
        <f>COUNTIF(D6:I6,"●")</f>
        <v>1</v>
      </c>
      <c r="L6" s="11">
        <f>COUNTIF(D6:I6,"△")</f>
        <v>0</v>
      </c>
      <c r="M6" s="54">
        <f>COUNTIF(D6:I6,"")-2</f>
        <v>2</v>
      </c>
      <c r="N6" s="69"/>
      <c r="O6" s="86">
        <v>1</v>
      </c>
      <c r="P6" s="35" t="s">
        <v>15</v>
      </c>
    </row>
    <row r="7" spans="1:16" ht="20.25" customHeight="1">
      <c r="A7" s="239" t="s">
        <v>34</v>
      </c>
      <c r="B7" s="240"/>
      <c r="C7" s="241"/>
      <c r="D7" s="184" t="s">
        <v>149</v>
      </c>
      <c r="E7" s="186" t="s">
        <v>150</v>
      </c>
      <c r="F7" s="185"/>
      <c r="G7" s="186"/>
      <c r="H7" s="186" t="s">
        <v>150</v>
      </c>
      <c r="I7" s="105"/>
      <c r="J7" s="52">
        <f>COUNTIF(D7:I7,"○")</f>
        <v>1</v>
      </c>
      <c r="K7" s="10">
        <f>COUNTIF(D7:I7,"●")</f>
        <v>2</v>
      </c>
      <c r="L7" s="11">
        <f>COUNTIF(D7:I7,"△")</f>
        <v>0</v>
      </c>
      <c r="M7" s="54">
        <f>COUNTIF(D7:I7,"")-2</f>
        <v>1</v>
      </c>
      <c r="N7" s="69"/>
      <c r="O7" s="86">
        <v>1</v>
      </c>
      <c r="P7" s="35" t="s">
        <v>16</v>
      </c>
    </row>
    <row r="8" spans="1:16" ht="20.25" customHeight="1">
      <c r="A8" s="242" t="s">
        <v>55</v>
      </c>
      <c r="B8" s="243"/>
      <c r="C8" s="268"/>
      <c r="D8" s="184" t="s">
        <v>151</v>
      </c>
      <c r="E8" s="186"/>
      <c r="F8" s="186"/>
      <c r="G8" s="185"/>
      <c r="H8" s="187" t="s">
        <v>133</v>
      </c>
      <c r="I8" s="106"/>
      <c r="J8" s="52">
        <f>COUNTIF(D8:I8,"○")</f>
        <v>0</v>
      </c>
      <c r="K8" s="10">
        <f>COUNTIF(D8:I8,"●")</f>
        <v>0</v>
      </c>
      <c r="L8" s="11">
        <f>COUNTIF(D8:I8,"△")</f>
        <v>2</v>
      </c>
      <c r="M8" s="54">
        <f>COUNTIF(D8:I8,"")-2</f>
        <v>2</v>
      </c>
      <c r="N8" s="69"/>
      <c r="O8" s="86">
        <v>1</v>
      </c>
      <c r="P8" s="35" t="s">
        <v>17</v>
      </c>
    </row>
    <row r="9" spans="1:16" ht="20.25" customHeight="1">
      <c r="A9" s="233" t="s">
        <v>56</v>
      </c>
      <c r="B9" s="234"/>
      <c r="C9" s="284"/>
      <c r="D9" s="184" t="s">
        <v>150</v>
      </c>
      <c r="E9" s="186" t="s">
        <v>149</v>
      </c>
      <c r="F9" s="188" t="s">
        <v>149</v>
      </c>
      <c r="G9" s="188" t="s">
        <v>134</v>
      </c>
      <c r="H9" s="185"/>
      <c r="I9" s="105"/>
      <c r="J9" s="52">
        <f>COUNTIF(D9:I9,"○")</f>
        <v>2</v>
      </c>
      <c r="K9" s="10">
        <f>COUNTIF(D9:I9,"●")</f>
        <v>1</v>
      </c>
      <c r="L9" s="11">
        <f>COUNTIF(D9:I9,"△")</f>
        <v>1</v>
      </c>
      <c r="M9" s="54">
        <f>COUNTIF(D9:I9,"")-2</f>
        <v>0</v>
      </c>
      <c r="N9" s="69"/>
      <c r="O9" s="86">
        <v>3</v>
      </c>
      <c r="P9" s="40" t="s">
        <v>21</v>
      </c>
    </row>
    <row r="10" spans="1:16" ht="20.25" customHeight="1" thickBot="1">
      <c r="A10" s="281"/>
      <c r="B10" s="282"/>
      <c r="C10" s="283"/>
      <c r="D10" s="99"/>
      <c r="E10" s="100"/>
      <c r="F10" s="101"/>
      <c r="G10" s="101"/>
      <c r="H10" s="101"/>
      <c r="I10" s="102"/>
      <c r="J10" s="124"/>
      <c r="K10" s="125"/>
      <c r="L10" s="126"/>
      <c r="M10" s="163"/>
      <c r="N10" s="127"/>
      <c r="O10" s="128"/>
      <c r="P10" s="40"/>
    </row>
    <row r="11" spans="1:15" ht="20.25" customHeight="1" thickBot="1">
      <c r="A11" s="16"/>
      <c r="B11" s="16"/>
      <c r="C11" s="17"/>
      <c r="D11" s="23"/>
      <c r="E11" s="23"/>
      <c r="F11" s="23"/>
      <c r="G11" s="32"/>
      <c r="H11" s="24"/>
      <c r="I11" s="24"/>
      <c r="J11" s="208" t="s">
        <v>19</v>
      </c>
      <c r="K11" s="208"/>
      <c r="L11" s="209"/>
      <c r="M11" s="36">
        <f>SUM(M5:M10)/2</f>
        <v>3</v>
      </c>
      <c r="O11" s="88">
        <f>SUM(O5:O10)</f>
        <v>7</v>
      </c>
    </row>
    <row r="12" spans="1:14" ht="16.5" customHeight="1" thickBot="1">
      <c r="A12" s="6" t="str">
        <f>Ａブロック!A12</f>
        <v>＜今週の試合結果＞</v>
      </c>
      <c r="B12" s="6"/>
      <c r="N12" s="48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213" t="s">
        <v>20</v>
      </c>
      <c r="E13" s="210"/>
      <c r="F13" s="210"/>
      <c r="G13" s="210"/>
      <c r="H13" s="210"/>
      <c r="I13" s="210"/>
      <c r="J13" s="210"/>
      <c r="K13" s="210"/>
      <c r="L13" s="211"/>
      <c r="M13" s="210" t="s">
        <v>11</v>
      </c>
      <c r="N13" s="211"/>
      <c r="O13" s="89" t="s">
        <v>31</v>
      </c>
      <c r="P13" s="30"/>
      <c r="Q13" s="71"/>
      <c r="R13" s="71"/>
      <c r="S13" s="71"/>
      <c r="T13" s="71"/>
      <c r="U13" s="71"/>
      <c r="V13" s="30"/>
      <c r="W13" s="30"/>
      <c r="X13" s="30"/>
      <c r="Y13" s="30"/>
      <c r="Z13" s="30"/>
    </row>
    <row r="14" spans="1:26" ht="16.5" customHeight="1">
      <c r="A14" s="38"/>
      <c r="B14" s="39"/>
      <c r="C14" s="37"/>
      <c r="D14" s="258"/>
      <c r="E14" s="259"/>
      <c r="F14" s="259"/>
      <c r="G14" s="259"/>
      <c r="H14" s="259"/>
      <c r="I14" s="259"/>
      <c r="J14" s="259"/>
      <c r="K14" s="259"/>
      <c r="L14" s="260"/>
      <c r="M14" s="259"/>
      <c r="N14" s="260"/>
      <c r="O14" s="177"/>
      <c r="P14" s="30"/>
      <c r="Q14" s="71"/>
      <c r="R14" s="71"/>
      <c r="S14" s="71"/>
      <c r="T14" s="71"/>
      <c r="U14" s="71"/>
      <c r="V14" s="30"/>
      <c r="W14" s="30"/>
      <c r="X14" s="30"/>
      <c r="Y14" s="30"/>
      <c r="Z14" s="30"/>
    </row>
    <row r="15" spans="1:20" ht="16.5" customHeight="1" thickBot="1">
      <c r="A15" s="61"/>
      <c r="B15" s="49"/>
      <c r="C15" s="50"/>
      <c r="D15" s="255"/>
      <c r="E15" s="256"/>
      <c r="F15" s="256"/>
      <c r="G15" s="256"/>
      <c r="H15" s="256"/>
      <c r="I15" s="256"/>
      <c r="J15" s="256"/>
      <c r="K15" s="256"/>
      <c r="L15" s="257"/>
      <c r="M15" s="255"/>
      <c r="N15" s="257"/>
      <c r="O15" s="178"/>
      <c r="P15" s="72"/>
      <c r="Q15" s="30"/>
      <c r="R15" s="30"/>
      <c r="S15" s="30"/>
      <c r="T15" s="30"/>
    </row>
    <row r="16" spans="1:26" ht="16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6.5" customHeight="1" thickBot="1">
      <c r="A17" s="6" t="str">
        <f>Ａブロック!A18</f>
        <v>＜今までの試合結果＞</v>
      </c>
      <c r="B17" s="6"/>
      <c r="P17" s="30"/>
      <c r="Q17" s="71"/>
      <c r="R17" s="71"/>
      <c r="S17" s="71"/>
      <c r="T17" s="71"/>
      <c r="U17" s="30"/>
      <c r="V17" s="30"/>
      <c r="W17" s="71"/>
      <c r="X17" s="71"/>
      <c r="Y17" s="71"/>
      <c r="Z17" s="71"/>
    </row>
    <row r="18" spans="1:26" ht="16.5" customHeight="1" thickBot="1">
      <c r="A18" s="4" t="s">
        <v>1</v>
      </c>
      <c r="B18" s="12" t="s">
        <v>8</v>
      </c>
      <c r="C18" s="5" t="s">
        <v>2</v>
      </c>
      <c r="D18" s="213" t="s">
        <v>3</v>
      </c>
      <c r="E18" s="210"/>
      <c r="F18" s="210"/>
      <c r="G18" s="210"/>
      <c r="H18" s="210"/>
      <c r="I18" s="210"/>
      <c r="J18" s="210"/>
      <c r="K18" s="210"/>
      <c r="L18" s="211"/>
      <c r="M18" s="210" t="s">
        <v>11</v>
      </c>
      <c r="N18" s="211"/>
      <c r="O18" s="89" t="s">
        <v>31</v>
      </c>
      <c r="P18" s="30"/>
      <c r="Q18" s="71"/>
      <c r="R18" s="71"/>
      <c r="S18" s="71"/>
      <c r="T18" s="71"/>
      <c r="U18" s="30"/>
      <c r="V18" s="30"/>
      <c r="W18" s="71"/>
      <c r="X18" s="71"/>
      <c r="Y18" s="71"/>
      <c r="Z18" s="71"/>
    </row>
    <row r="19" spans="1:26" ht="16.5" customHeight="1">
      <c r="A19" s="38" t="s">
        <v>114</v>
      </c>
      <c r="B19" s="39" t="s">
        <v>137</v>
      </c>
      <c r="C19" s="37" t="s">
        <v>138</v>
      </c>
      <c r="D19" s="258" t="s">
        <v>139</v>
      </c>
      <c r="E19" s="259"/>
      <c r="F19" s="259"/>
      <c r="G19" s="259"/>
      <c r="H19" s="259"/>
      <c r="I19" s="259"/>
      <c r="J19" s="259"/>
      <c r="K19" s="259"/>
      <c r="L19" s="260"/>
      <c r="M19" s="259" t="s">
        <v>86</v>
      </c>
      <c r="N19" s="260"/>
      <c r="O19" s="97" t="s">
        <v>140</v>
      </c>
      <c r="P19" s="30"/>
      <c r="Q19" s="30"/>
      <c r="R19" s="30"/>
      <c r="S19" s="30"/>
      <c r="T19" s="30"/>
      <c r="U19" s="71"/>
      <c r="V19" s="30"/>
      <c r="W19" s="30"/>
      <c r="X19" s="30"/>
      <c r="Y19" s="30"/>
      <c r="Z19" s="30"/>
    </row>
    <row r="20" spans="1:26" ht="16.5" customHeight="1">
      <c r="A20" s="57" t="s">
        <v>119</v>
      </c>
      <c r="B20" s="27" t="s">
        <v>137</v>
      </c>
      <c r="C20" s="28" t="s">
        <v>138</v>
      </c>
      <c r="D20" s="214" t="s">
        <v>141</v>
      </c>
      <c r="E20" s="215"/>
      <c r="F20" s="215"/>
      <c r="G20" s="215"/>
      <c r="H20" s="215"/>
      <c r="I20" s="215"/>
      <c r="J20" s="215"/>
      <c r="K20" s="215"/>
      <c r="L20" s="216"/>
      <c r="M20" s="214" t="s">
        <v>86</v>
      </c>
      <c r="N20" s="216"/>
      <c r="O20" s="97" t="s">
        <v>140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6.5" customHeight="1">
      <c r="A21" s="42" t="s">
        <v>119</v>
      </c>
      <c r="B21" s="27" t="s">
        <v>137</v>
      </c>
      <c r="C21" s="56" t="s">
        <v>142</v>
      </c>
      <c r="D21" s="229" t="s">
        <v>143</v>
      </c>
      <c r="E21" s="230"/>
      <c r="F21" s="230"/>
      <c r="G21" s="230"/>
      <c r="H21" s="230"/>
      <c r="I21" s="230"/>
      <c r="J21" s="230"/>
      <c r="K21" s="230"/>
      <c r="L21" s="231"/>
      <c r="M21" s="230" t="s">
        <v>86</v>
      </c>
      <c r="N21" s="231"/>
      <c r="O21" s="98" t="s">
        <v>69</v>
      </c>
      <c r="P21" s="30"/>
      <c r="Q21" s="30"/>
      <c r="R21" s="30"/>
      <c r="S21" s="30"/>
      <c r="T21" s="30"/>
      <c r="U21" s="71"/>
      <c r="V21" s="30"/>
      <c r="W21" s="30"/>
      <c r="X21" s="30"/>
      <c r="Y21" s="30"/>
      <c r="Z21" s="30"/>
    </row>
    <row r="22" spans="1:26" ht="16.5" customHeight="1">
      <c r="A22" s="164" t="s">
        <v>115</v>
      </c>
      <c r="B22" s="165" t="s">
        <v>137</v>
      </c>
      <c r="C22" s="166" t="s">
        <v>144</v>
      </c>
      <c r="D22" s="276" t="s">
        <v>145</v>
      </c>
      <c r="E22" s="277"/>
      <c r="F22" s="277"/>
      <c r="G22" s="277"/>
      <c r="H22" s="277"/>
      <c r="I22" s="277"/>
      <c r="J22" s="277"/>
      <c r="K22" s="277"/>
      <c r="L22" s="278"/>
      <c r="M22" s="279" t="s">
        <v>86</v>
      </c>
      <c r="N22" s="280"/>
      <c r="O22" s="181" t="s">
        <v>68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6.5" customHeight="1">
      <c r="A23" s="57" t="s">
        <v>126</v>
      </c>
      <c r="B23" s="27" t="s">
        <v>117</v>
      </c>
      <c r="C23" s="28" t="s">
        <v>127</v>
      </c>
      <c r="D23" s="214" t="s">
        <v>132</v>
      </c>
      <c r="E23" s="215"/>
      <c r="F23" s="215"/>
      <c r="G23" s="215"/>
      <c r="H23" s="215"/>
      <c r="I23" s="215"/>
      <c r="J23" s="215"/>
      <c r="K23" s="215"/>
      <c r="L23" s="216"/>
      <c r="M23" s="215" t="s">
        <v>86</v>
      </c>
      <c r="N23" s="216"/>
      <c r="O23" s="97" t="s">
        <v>70</v>
      </c>
      <c r="P23" s="30"/>
      <c r="Q23" s="30"/>
      <c r="R23" s="30"/>
      <c r="S23" s="30"/>
      <c r="T23" s="30"/>
      <c r="U23" s="71"/>
      <c r="V23" s="30"/>
      <c r="W23" s="30"/>
      <c r="X23" s="30"/>
      <c r="Y23" s="30"/>
      <c r="Z23" s="30"/>
    </row>
    <row r="24" spans="1:26" ht="16.5" customHeight="1">
      <c r="A24" s="57" t="s">
        <v>129</v>
      </c>
      <c r="B24" s="27" t="s">
        <v>117</v>
      </c>
      <c r="C24" s="28" t="s">
        <v>146</v>
      </c>
      <c r="D24" s="214" t="s">
        <v>147</v>
      </c>
      <c r="E24" s="215"/>
      <c r="F24" s="215"/>
      <c r="G24" s="215"/>
      <c r="H24" s="215"/>
      <c r="I24" s="215"/>
      <c r="J24" s="215"/>
      <c r="K24" s="215"/>
      <c r="L24" s="216"/>
      <c r="M24" s="214" t="s">
        <v>86</v>
      </c>
      <c r="N24" s="216"/>
      <c r="O24" s="97" t="s">
        <v>25</v>
      </c>
      <c r="P24" s="30"/>
      <c r="Q24" s="30"/>
      <c r="R24" s="30"/>
      <c r="S24" s="30"/>
      <c r="T24" s="30"/>
      <c r="U24" s="71"/>
      <c r="V24" s="30"/>
      <c r="W24" s="30"/>
      <c r="X24" s="30"/>
      <c r="Y24" s="30"/>
      <c r="Z24" s="30"/>
    </row>
    <row r="25" spans="1:26" ht="16.5" customHeight="1">
      <c r="A25" s="57" t="s">
        <v>129</v>
      </c>
      <c r="B25" s="27" t="s">
        <v>117</v>
      </c>
      <c r="C25" s="28" t="s">
        <v>138</v>
      </c>
      <c r="D25" s="214" t="s">
        <v>148</v>
      </c>
      <c r="E25" s="215"/>
      <c r="F25" s="215"/>
      <c r="G25" s="215"/>
      <c r="H25" s="215"/>
      <c r="I25" s="215"/>
      <c r="J25" s="215"/>
      <c r="K25" s="215"/>
      <c r="L25" s="216"/>
      <c r="M25" s="214" t="s">
        <v>86</v>
      </c>
      <c r="N25" s="216"/>
      <c r="O25" s="97" t="s">
        <v>140</v>
      </c>
      <c r="P25" s="30"/>
      <c r="Q25" s="71"/>
      <c r="R25" s="71"/>
      <c r="S25" s="71"/>
      <c r="T25" s="71"/>
      <c r="U25" s="30"/>
      <c r="V25" s="30"/>
      <c r="W25" s="71"/>
      <c r="X25" s="71"/>
      <c r="Y25" s="71"/>
      <c r="Z25" s="71"/>
    </row>
    <row r="26" spans="1:26" ht="16.5" customHeight="1">
      <c r="A26" s="42"/>
      <c r="B26" s="66"/>
      <c r="C26" s="56"/>
      <c r="D26" s="229"/>
      <c r="E26" s="230"/>
      <c r="F26" s="230"/>
      <c r="G26" s="230"/>
      <c r="H26" s="230"/>
      <c r="I26" s="230"/>
      <c r="J26" s="230"/>
      <c r="K26" s="230"/>
      <c r="L26" s="231"/>
      <c r="M26" s="229"/>
      <c r="N26" s="231"/>
      <c r="O26" s="98"/>
      <c r="P26" s="30"/>
      <c r="Q26" s="71"/>
      <c r="R26" s="71"/>
      <c r="S26" s="71"/>
      <c r="T26" s="71"/>
      <c r="U26" s="30"/>
      <c r="V26" s="30"/>
      <c r="W26" s="71"/>
      <c r="X26" s="71"/>
      <c r="Y26" s="71"/>
      <c r="Z26" s="71"/>
    </row>
    <row r="27" spans="1:26" ht="16.5" customHeight="1">
      <c r="A27" s="57"/>
      <c r="B27" s="58"/>
      <c r="C27" s="28"/>
      <c r="D27" s="285"/>
      <c r="E27" s="286"/>
      <c r="F27" s="286"/>
      <c r="G27" s="286"/>
      <c r="H27" s="286"/>
      <c r="I27" s="286"/>
      <c r="J27" s="286"/>
      <c r="K27" s="286"/>
      <c r="L27" s="287"/>
      <c r="M27" s="214"/>
      <c r="N27" s="216"/>
      <c r="O27" s="97"/>
      <c r="P27" s="30"/>
      <c r="Q27" s="44"/>
      <c r="R27" s="44"/>
      <c r="S27" s="44"/>
      <c r="T27" s="30"/>
      <c r="U27" s="30"/>
      <c r="V27" s="30"/>
      <c r="W27" s="30"/>
      <c r="X27" s="30"/>
      <c r="Y27" s="30"/>
      <c r="Z27" s="30"/>
    </row>
    <row r="28" spans="1:26" ht="16.5" customHeight="1" thickBot="1">
      <c r="A28" s="47"/>
      <c r="B28" s="65"/>
      <c r="C28" s="60"/>
      <c r="D28" s="201"/>
      <c r="E28" s="202"/>
      <c r="F28" s="202"/>
      <c r="G28" s="202"/>
      <c r="H28" s="202"/>
      <c r="I28" s="202"/>
      <c r="J28" s="202"/>
      <c r="K28" s="202"/>
      <c r="L28" s="203"/>
      <c r="M28" s="202"/>
      <c r="N28" s="203"/>
      <c r="O28" s="107"/>
      <c r="P28" s="72"/>
      <c r="Q28" s="71"/>
      <c r="R28" s="71"/>
      <c r="S28" s="71"/>
      <c r="T28" s="71"/>
      <c r="U28" s="71"/>
      <c r="V28" s="30"/>
      <c r="W28" s="30"/>
      <c r="X28" s="30"/>
      <c r="Y28" s="30"/>
      <c r="Z28" s="30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ht="13.5"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41">
    <mergeCell ref="D13:L13"/>
    <mergeCell ref="D19:L19"/>
    <mergeCell ref="M21:N21"/>
    <mergeCell ref="M24:N24"/>
    <mergeCell ref="M26:N26"/>
    <mergeCell ref="A6:C6"/>
    <mergeCell ref="M25:N25"/>
    <mergeCell ref="D20:L20"/>
    <mergeCell ref="D15:L15"/>
    <mergeCell ref="M15:N15"/>
    <mergeCell ref="M14:N14"/>
    <mergeCell ref="A5:C5"/>
    <mergeCell ref="M13:N13"/>
    <mergeCell ref="J4:L4"/>
    <mergeCell ref="D28:L28"/>
    <mergeCell ref="M28:N28"/>
    <mergeCell ref="D27:L27"/>
    <mergeCell ref="M27:N27"/>
    <mergeCell ref="D26:L26"/>
    <mergeCell ref="D18:L18"/>
    <mergeCell ref="D25:L25"/>
    <mergeCell ref="M19:N19"/>
    <mergeCell ref="D24:L24"/>
    <mergeCell ref="D21:L21"/>
    <mergeCell ref="A1:N1"/>
    <mergeCell ref="A4:C4"/>
    <mergeCell ref="A10:C10"/>
    <mergeCell ref="A9:C9"/>
    <mergeCell ref="A8:C8"/>
    <mergeCell ref="M3:O3"/>
    <mergeCell ref="A2:N2"/>
    <mergeCell ref="M20:N20"/>
    <mergeCell ref="A7:C7"/>
    <mergeCell ref="M18:N18"/>
    <mergeCell ref="P3:S3"/>
    <mergeCell ref="J11:L11"/>
    <mergeCell ref="D23:L23"/>
    <mergeCell ref="M23:N23"/>
    <mergeCell ref="D14:L14"/>
    <mergeCell ref="D22:L22"/>
    <mergeCell ref="M22:N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S12" sqref="S1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232" t="str">
        <f>Ａブロック!A1</f>
        <v>第１３回さわやかカップ教育リーグ・予選ブロック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75"/>
    </row>
    <row r="2" spans="1:15" ht="18" customHeight="1">
      <c r="A2" s="245" t="str">
        <f>Ａブロック!A2</f>
        <v>2015年10月24日～2015年12月13日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3"/>
    </row>
    <row r="3" spans="1:19" ht="15" thickBot="1">
      <c r="A3" s="6" t="s">
        <v>75</v>
      </c>
      <c r="B3" s="6"/>
      <c r="M3" s="212" t="str">
        <f>Ａブロック!M3</f>
        <v>【2015.12.13現在】</v>
      </c>
      <c r="N3" s="212"/>
      <c r="O3" s="212"/>
      <c r="P3" s="207" t="s">
        <v>12</v>
      </c>
      <c r="Q3" s="207"/>
      <c r="R3" s="207"/>
      <c r="S3" s="207"/>
    </row>
    <row r="4" spans="1:17" s="26" customFormat="1" ht="27" customHeight="1" thickBot="1">
      <c r="A4" s="246"/>
      <c r="B4" s="247"/>
      <c r="C4" s="248"/>
      <c r="D4" s="122" t="s">
        <v>28</v>
      </c>
      <c r="E4" s="74" t="s">
        <v>73</v>
      </c>
      <c r="F4" s="74" t="s">
        <v>74</v>
      </c>
      <c r="G4" s="74" t="s">
        <v>23</v>
      </c>
      <c r="H4" s="74" t="s">
        <v>43</v>
      </c>
      <c r="I4" s="114" t="s">
        <v>125</v>
      </c>
      <c r="J4" s="249" t="s">
        <v>7</v>
      </c>
      <c r="K4" s="250"/>
      <c r="L4" s="251"/>
      <c r="M4" s="7" t="s">
        <v>0</v>
      </c>
      <c r="N4" s="7" t="s">
        <v>4</v>
      </c>
      <c r="O4" s="84" t="s">
        <v>30</v>
      </c>
      <c r="P4" s="35" t="s">
        <v>13</v>
      </c>
      <c r="Q4" s="1"/>
    </row>
    <row r="5" spans="1:16" ht="20.25" customHeight="1">
      <c r="A5" s="273" t="s">
        <v>57</v>
      </c>
      <c r="B5" s="274"/>
      <c r="C5" s="275"/>
      <c r="D5" s="18"/>
      <c r="E5" s="14" t="s">
        <v>159</v>
      </c>
      <c r="F5" s="14"/>
      <c r="G5" s="14" t="s">
        <v>136</v>
      </c>
      <c r="H5" s="14" t="s">
        <v>87</v>
      </c>
      <c r="I5" s="119" t="s">
        <v>104</v>
      </c>
      <c r="J5" s="22">
        <f aca="true" t="shared" si="0" ref="J5:J10">COUNTIF(D5:I5,"○")</f>
        <v>2</v>
      </c>
      <c r="K5" s="8">
        <f aca="true" t="shared" si="1" ref="K5:K10">COUNTIF(D5:I5,"●")</f>
        <v>2</v>
      </c>
      <c r="L5" s="9">
        <f aca="true" t="shared" si="2" ref="L5:L10">COUNTIF(D5:I5,"△")</f>
        <v>0</v>
      </c>
      <c r="M5" s="53">
        <f aca="true" t="shared" si="3" ref="M5:M10">COUNTIF(D5:I5,"")-1</f>
        <v>1</v>
      </c>
      <c r="N5" s="68"/>
      <c r="O5" s="85"/>
      <c r="P5" s="35" t="s">
        <v>14</v>
      </c>
    </row>
    <row r="6" spans="1:16" ht="20.25" customHeight="1">
      <c r="A6" s="239" t="s">
        <v>80</v>
      </c>
      <c r="B6" s="240"/>
      <c r="C6" s="241"/>
      <c r="D6" s="13" t="s">
        <v>158</v>
      </c>
      <c r="E6" s="19"/>
      <c r="F6" s="15" t="s">
        <v>103</v>
      </c>
      <c r="G6" s="15" t="s">
        <v>88</v>
      </c>
      <c r="H6" s="15" t="s">
        <v>88</v>
      </c>
      <c r="I6" s="120" t="s">
        <v>88</v>
      </c>
      <c r="J6" s="52">
        <f t="shared" si="0"/>
        <v>1</v>
      </c>
      <c r="K6" s="10">
        <f t="shared" si="1"/>
        <v>4</v>
      </c>
      <c r="L6" s="11">
        <f t="shared" si="2"/>
        <v>0</v>
      </c>
      <c r="M6" s="54">
        <f t="shared" si="3"/>
        <v>0</v>
      </c>
      <c r="N6" s="69"/>
      <c r="O6" s="86">
        <v>1</v>
      </c>
      <c r="P6" s="35" t="s">
        <v>15</v>
      </c>
    </row>
    <row r="7" spans="1:16" ht="20.25" customHeight="1">
      <c r="A7" s="239" t="s">
        <v>58</v>
      </c>
      <c r="B7" s="240"/>
      <c r="C7" s="241"/>
      <c r="D7" s="13"/>
      <c r="E7" s="15" t="s">
        <v>104</v>
      </c>
      <c r="F7" s="19"/>
      <c r="G7" s="15"/>
      <c r="H7" s="15" t="s">
        <v>116</v>
      </c>
      <c r="I7" s="120" t="s">
        <v>116</v>
      </c>
      <c r="J7" s="52">
        <f t="shared" si="0"/>
        <v>0</v>
      </c>
      <c r="K7" s="10">
        <f t="shared" si="1"/>
        <v>3</v>
      </c>
      <c r="L7" s="11">
        <f t="shared" si="2"/>
        <v>0</v>
      </c>
      <c r="M7" s="54">
        <f t="shared" si="3"/>
        <v>2</v>
      </c>
      <c r="N7" s="69"/>
      <c r="O7" s="86">
        <v>1</v>
      </c>
      <c r="P7" s="35" t="s">
        <v>16</v>
      </c>
    </row>
    <row r="8" spans="1:16" ht="20.25" customHeight="1">
      <c r="A8" s="242" t="s">
        <v>33</v>
      </c>
      <c r="B8" s="243"/>
      <c r="C8" s="268"/>
      <c r="D8" s="13" t="s">
        <v>103</v>
      </c>
      <c r="E8" s="15" t="s">
        <v>87</v>
      </c>
      <c r="F8" s="15"/>
      <c r="G8" s="19"/>
      <c r="H8" s="46" t="s">
        <v>87</v>
      </c>
      <c r="I8" s="121"/>
      <c r="J8" s="52">
        <f t="shared" si="0"/>
        <v>3</v>
      </c>
      <c r="K8" s="10">
        <f t="shared" si="1"/>
        <v>0</v>
      </c>
      <c r="L8" s="11">
        <f t="shared" si="2"/>
        <v>0</v>
      </c>
      <c r="M8" s="54">
        <f t="shared" si="3"/>
        <v>2</v>
      </c>
      <c r="N8" s="69"/>
      <c r="O8" s="86">
        <v>3</v>
      </c>
      <c r="P8" s="35" t="s">
        <v>17</v>
      </c>
    </row>
    <row r="9" spans="1:16" ht="20.25" customHeight="1">
      <c r="A9" s="233" t="s">
        <v>59</v>
      </c>
      <c r="B9" s="234"/>
      <c r="C9" s="284"/>
      <c r="D9" s="13" t="s">
        <v>88</v>
      </c>
      <c r="E9" s="15" t="s">
        <v>87</v>
      </c>
      <c r="F9" s="20" t="s">
        <v>87</v>
      </c>
      <c r="G9" s="20" t="s">
        <v>116</v>
      </c>
      <c r="H9" s="19"/>
      <c r="I9" s="120" t="s">
        <v>116</v>
      </c>
      <c r="J9" s="52">
        <f t="shared" si="0"/>
        <v>2</v>
      </c>
      <c r="K9" s="10">
        <f t="shared" si="1"/>
        <v>3</v>
      </c>
      <c r="L9" s="11">
        <f t="shared" si="2"/>
        <v>0</v>
      </c>
      <c r="M9" s="54">
        <f t="shared" si="3"/>
        <v>0</v>
      </c>
      <c r="N9" s="69"/>
      <c r="O9" s="86">
        <v>4</v>
      </c>
      <c r="P9" s="40" t="s">
        <v>21</v>
      </c>
    </row>
    <row r="10" spans="1:16" ht="20.25" customHeight="1" thickBot="1">
      <c r="A10" s="269" t="s">
        <v>72</v>
      </c>
      <c r="B10" s="270"/>
      <c r="C10" s="271"/>
      <c r="D10" s="116" t="s">
        <v>103</v>
      </c>
      <c r="E10" s="45" t="s">
        <v>87</v>
      </c>
      <c r="F10" s="117" t="s">
        <v>87</v>
      </c>
      <c r="G10" s="117"/>
      <c r="H10" s="117" t="s">
        <v>87</v>
      </c>
      <c r="I10" s="118"/>
      <c r="J10" s="52">
        <f t="shared" si="0"/>
        <v>4</v>
      </c>
      <c r="K10" s="10">
        <f t="shared" si="1"/>
        <v>0</v>
      </c>
      <c r="L10" s="11">
        <f t="shared" si="2"/>
        <v>0</v>
      </c>
      <c r="M10" s="123">
        <f t="shared" si="3"/>
        <v>1</v>
      </c>
      <c r="N10" s="70"/>
      <c r="O10" s="87">
        <v>3</v>
      </c>
      <c r="P10" s="40"/>
    </row>
    <row r="11" spans="1:15" ht="20.25" customHeight="1" thickBot="1">
      <c r="A11" s="16"/>
      <c r="B11" s="16"/>
      <c r="C11" s="17"/>
      <c r="D11" s="23"/>
      <c r="E11" s="23"/>
      <c r="F11" s="23"/>
      <c r="G11" s="32"/>
      <c r="H11" s="24"/>
      <c r="I11" s="24"/>
      <c r="J11" s="208" t="s">
        <v>19</v>
      </c>
      <c r="K11" s="208"/>
      <c r="L11" s="209"/>
      <c r="M11" s="36">
        <f>SUM(M5:M10)/2</f>
        <v>3</v>
      </c>
      <c r="O11" s="88">
        <f>SUM(O5:O10)</f>
        <v>12</v>
      </c>
    </row>
    <row r="12" spans="1:14" ht="16.5" customHeight="1" thickBot="1">
      <c r="A12" s="6" t="str">
        <f>Ａブロック!A12</f>
        <v>＜今週の試合結果＞</v>
      </c>
      <c r="B12" s="6"/>
      <c r="N12" s="48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213" t="s">
        <v>20</v>
      </c>
      <c r="E13" s="210"/>
      <c r="F13" s="210"/>
      <c r="G13" s="210"/>
      <c r="H13" s="210"/>
      <c r="I13" s="210"/>
      <c r="J13" s="210"/>
      <c r="K13" s="210"/>
      <c r="L13" s="211"/>
      <c r="M13" s="210" t="s">
        <v>11</v>
      </c>
      <c r="N13" s="211"/>
      <c r="O13" s="89" t="s">
        <v>31</v>
      </c>
      <c r="P13" s="30"/>
      <c r="Q13" s="71"/>
      <c r="R13" s="71"/>
      <c r="S13" s="71"/>
      <c r="T13" s="71"/>
      <c r="U13" s="71"/>
      <c r="V13" s="30"/>
      <c r="W13" s="30"/>
      <c r="X13" s="30"/>
      <c r="Y13" s="30"/>
      <c r="Z13" s="30"/>
    </row>
    <row r="14" spans="1:20" ht="16.5" customHeight="1">
      <c r="A14" s="38"/>
      <c r="B14" s="27"/>
      <c r="C14" s="28"/>
      <c r="D14" s="214"/>
      <c r="E14" s="215"/>
      <c r="F14" s="215"/>
      <c r="G14" s="215"/>
      <c r="H14" s="215"/>
      <c r="I14" s="215"/>
      <c r="J14" s="215"/>
      <c r="K14" s="215"/>
      <c r="L14" s="216"/>
      <c r="M14" s="215"/>
      <c r="N14" s="216"/>
      <c r="O14" s="91"/>
      <c r="P14" s="72"/>
      <c r="Q14" s="30"/>
      <c r="R14" s="30"/>
      <c r="S14" s="30"/>
      <c r="T14" s="30"/>
    </row>
    <row r="15" spans="1:20" ht="16.5" customHeight="1" thickBot="1">
      <c r="A15" s="47"/>
      <c r="B15" s="59"/>
      <c r="C15" s="60"/>
      <c r="D15" s="201"/>
      <c r="E15" s="202"/>
      <c r="F15" s="202"/>
      <c r="G15" s="202"/>
      <c r="H15" s="202"/>
      <c r="I15" s="202"/>
      <c r="J15" s="202"/>
      <c r="K15" s="202"/>
      <c r="L15" s="203"/>
      <c r="M15" s="202"/>
      <c r="N15" s="203"/>
      <c r="O15" s="109"/>
      <c r="P15" s="72"/>
      <c r="Q15" s="30"/>
      <c r="R15" s="30"/>
      <c r="S15" s="30"/>
      <c r="T15" s="30"/>
    </row>
    <row r="16" spans="1:26" ht="16.5" customHeight="1" thickBot="1">
      <c r="A16" s="6" t="str">
        <f>Ａブロック!A18</f>
        <v>＜今までの試合結果＞</v>
      </c>
      <c r="B16" s="6"/>
      <c r="P16" s="30"/>
      <c r="Q16" s="71"/>
      <c r="R16" s="71"/>
      <c r="S16" s="71"/>
      <c r="T16" s="71"/>
      <c r="U16" s="30"/>
      <c r="V16" s="30"/>
      <c r="W16" s="71"/>
      <c r="X16" s="71"/>
      <c r="Y16" s="71"/>
      <c r="Z16" s="71"/>
    </row>
    <row r="17" spans="1:26" ht="16.5" customHeight="1" thickBot="1">
      <c r="A17" s="4" t="s">
        <v>1</v>
      </c>
      <c r="B17" s="12" t="s">
        <v>8</v>
      </c>
      <c r="C17" s="5" t="s">
        <v>2</v>
      </c>
      <c r="D17" s="213" t="s">
        <v>3</v>
      </c>
      <c r="E17" s="210"/>
      <c r="F17" s="210"/>
      <c r="G17" s="210"/>
      <c r="H17" s="210"/>
      <c r="I17" s="210"/>
      <c r="J17" s="210"/>
      <c r="K17" s="210"/>
      <c r="L17" s="211"/>
      <c r="M17" s="210" t="s">
        <v>11</v>
      </c>
      <c r="N17" s="211"/>
      <c r="O17" s="89" t="s">
        <v>31</v>
      </c>
      <c r="P17" s="30"/>
      <c r="Q17" s="71"/>
      <c r="R17" s="71"/>
      <c r="S17" s="71"/>
      <c r="T17" s="71"/>
      <c r="U17" s="30"/>
      <c r="V17" s="30"/>
      <c r="W17" s="71"/>
      <c r="X17" s="71"/>
      <c r="Y17" s="71"/>
      <c r="Z17" s="71"/>
    </row>
    <row r="18" spans="1:26" ht="16.5" customHeight="1">
      <c r="A18" s="38" t="s">
        <v>83</v>
      </c>
      <c r="B18" s="39">
        <v>0.4166666666666667</v>
      </c>
      <c r="C18" s="37" t="s">
        <v>95</v>
      </c>
      <c r="D18" s="258" t="s">
        <v>96</v>
      </c>
      <c r="E18" s="259"/>
      <c r="F18" s="259"/>
      <c r="G18" s="259"/>
      <c r="H18" s="259"/>
      <c r="I18" s="259"/>
      <c r="J18" s="259"/>
      <c r="K18" s="259"/>
      <c r="L18" s="260"/>
      <c r="M18" s="259" t="s">
        <v>86</v>
      </c>
      <c r="N18" s="260"/>
      <c r="O18" s="97" t="s">
        <v>23</v>
      </c>
      <c r="P18" s="30"/>
      <c r="Q18" s="30"/>
      <c r="R18" s="30"/>
      <c r="S18" s="30"/>
      <c r="T18" s="30"/>
      <c r="U18" s="71"/>
      <c r="V18" s="30"/>
      <c r="W18" s="30"/>
      <c r="X18" s="30"/>
      <c r="Y18" s="30"/>
      <c r="Z18" s="30"/>
    </row>
    <row r="19" spans="1:26" ht="16.5" customHeight="1">
      <c r="A19" s="57" t="s">
        <v>83</v>
      </c>
      <c r="B19" s="27">
        <v>0.5625</v>
      </c>
      <c r="C19" s="28" t="s">
        <v>97</v>
      </c>
      <c r="D19" s="214" t="s">
        <v>98</v>
      </c>
      <c r="E19" s="215"/>
      <c r="F19" s="215"/>
      <c r="G19" s="215"/>
      <c r="H19" s="215"/>
      <c r="I19" s="215"/>
      <c r="J19" s="215"/>
      <c r="K19" s="215"/>
      <c r="L19" s="216"/>
      <c r="M19" s="214" t="s">
        <v>86</v>
      </c>
      <c r="N19" s="216"/>
      <c r="O19" s="97" t="s">
        <v>43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6.5" customHeight="1">
      <c r="A20" s="164" t="s">
        <v>89</v>
      </c>
      <c r="B20" s="165">
        <v>0.625</v>
      </c>
      <c r="C20" s="166" t="s">
        <v>90</v>
      </c>
      <c r="D20" s="279" t="s">
        <v>91</v>
      </c>
      <c r="E20" s="288"/>
      <c r="F20" s="288"/>
      <c r="G20" s="288"/>
      <c r="H20" s="288"/>
      <c r="I20" s="288"/>
      <c r="J20" s="288"/>
      <c r="K20" s="288"/>
      <c r="L20" s="280"/>
      <c r="M20" s="288" t="s">
        <v>86</v>
      </c>
      <c r="N20" s="280"/>
      <c r="O20" s="167" t="s">
        <v>43</v>
      </c>
      <c r="P20" s="30"/>
      <c r="Q20" s="30"/>
      <c r="R20" s="30"/>
      <c r="S20" s="30"/>
      <c r="T20" s="30"/>
      <c r="U20" s="71"/>
      <c r="V20" s="30"/>
      <c r="W20" s="30"/>
      <c r="X20" s="30"/>
      <c r="Y20" s="30"/>
      <c r="Z20" s="30"/>
    </row>
    <row r="21" spans="1:26" ht="16.5" customHeight="1">
      <c r="A21" s="57" t="s">
        <v>99</v>
      </c>
      <c r="B21" s="27">
        <v>0.4166666666666667</v>
      </c>
      <c r="C21" s="28" t="s">
        <v>100</v>
      </c>
      <c r="D21" s="214" t="s">
        <v>101</v>
      </c>
      <c r="E21" s="215"/>
      <c r="F21" s="215"/>
      <c r="G21" s="215"/>
      <c r="H21" s="215"/>
      <c r="I21" s="215"/>
      <c r="J21" s="215"/>
      <c r="K21" s="215"/>
      <c r="L21" s="216"/>
      <c r="M21" s="215" t="s">
        <v>86</v>
      </c>
      <c r="N21" s="216"/>
      <c r="O21" s="91" t="s">
        <v>125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6.5" customHeight="1">
      <c r="A22" s="172" t="s">
        <v>99</v>
      </c>
      <c r="B22" s="29">
        <v>0.5833333333333334</v>
      </c>
      <c r="C22" s="173" t="s">
        <v>102</v>
      </c>
      <c r="D22" s="217" t="s">
        <v>110</v>
      </c>
      <c r="E22" s="218"/>
      <c r="F22" s="218"/>
      <c r="G22" s="218"/>
      <c r="H22" s="218"/>
      <c r="I22" s="218"/>
      <c r="J22" s="218"/>
      <c r="K22" s="218"/>
      <c r="L22" s="219"/>
      <c r="M22" s="218" t="s">
        <v>86</v>
      </c>
      <c r="N22" s="219"/>
      <c r="O22" s="174" t="s">
        <v>74</v>
      </c>
      <c r="P22" s="30"/>
      <c r="Q22" s="30"/>
      <c r="R22" s="30"/>
      <c r="S22" s="30"/>
      <c r="T22" s="30"/>
      <c r="U22" s="71"/>
      <c r="V22" s="30"/>
      <c r="W22" s="30"/>
      <c r="X22" s="30"/>
      <c r="Y22" s="30"/>
      <c r="Z22" s="30"/>
    </row>
    <row r="23" spans="1:26" ht="16.5" customHeight="1">
      <c r="A23" s="57" t="s">
        <v>114</v>
      </c>
      <c r="B23" s="27" t="s">
        <v>117</v>
      </c>
      <c r="C23" s="28" t="s">
        <v>90</v>
      </c>
      <c r="D23" s="214" t="s">
        <v>118</v>
      </c>
      <c r="E23" s="215"/>
      <c r="F23" s="215"/>
      <c r="G23" s="215"/>
      <c r="H23" s="215"/>
      <c r="I23" s="215"/>
      <c r="J23" s="215"/>
      <c r="K23" s="215"/>
      <c r="L23" s="216"/>
      <c r="M23" s="215" t="s">
        <v>86</v>
      </c>
      <c r="N23" s="216"/>
      <c r="O23" s="91" t="s">
        <v>43</v>
      </c>
      <c r="P23" s="30"/>
      <c r="Q23" s="30"/>
      <c r="R23" s="30"/>
      <c r="S23" s="30"/>
      <c r="T23" s="30"/>
      <c r="U23" s="71"/>
      <c r="V23" s="30"/>
      <c r="W23" s="30"/>
      <c r="X23" s="30"/>
      <c r="Y23" s="30"/>
      <c r="Z23" s="30"/>
    </row>
    <row r="24" spans="1:26" ht="16.5" customHeight="1">
      <c r="A24" s="42" t="s">
        <v>119</v>
      </c>
      <c r="B24" s="66" t="s">
        <v>117</v>
      </c>
      <c r="C24" s="56" t="s">
        <v>97</v>
      </c>
      <c r="D24" s="229" t="s">
        <v>120</v>
      </c>
      <c r="E24" s="230"/>
      <c r="F24" s="230"/>
      <c r="G24" s="230"/>
      <c r="H24" s="230"/>
      <c r="I24" s="230"/>
      <c r="J24" s="230"/>
      <c r="K24" s="230"/>
      <c r="L24" s="231"/>
      <c r="M24" s="230" t="s">
        <v>86</v>
      </c>
      <c r="N24" s="231"/>
      <c r="O24" s="98" t="s">
        <v>43</v>
      </c>
      <c r="P24" s="30"/>
      <c r="Q24" s="71"/>
      <c r="R24" s="71"/>
      <c r="S24" s="71"/>
      <c r="T24" s="71"/>
      <c r="U24" s="30"/>
      <c r="V24" s="30"/>
      <c r="W24" s="71"/>
      <c r="X24" s="71"/>
      <c r="Y24" s="71"/>
      <c r="Z24" s="71"/>
    </row>
    <row r="25" spans="1:26" ht="16.5" customHeight="1">
      <c r="A25" s="42" t="s">
        <v>115</v>
      </c>
      <c r="B25" s="66" t="s">
        <v>117</v>
      </c>
      <c r="C25" s="56" t="s">
        <v>121</v>
      </c>
      <c r="D25" s="229" t="s">
        <v>122</v>
      </c>
      <c r="E25" s="230"/>
      <c r="F25" s="230"/>
      <c r="G25" s="230"/>
      <c r="H25" s="230"/>
      <c r="I25" s="230"/>
      <c r="J25" s="230"/>
      <c r="K25" s="230"/>
      <c r="L25" s="231"/>
      <c r="M25" s="230" t="s">
        <v>86</v>
      </c>
      <c r="N25" s="231"/>
      <c r="O25" s="98" t="s">
        <v>23</v>
      </c>
      <c r="P25" s="30"/>
      <c r="Q25" s="71"/>
      <c r="R25" s="71"/>
      <c r="S25" s="71"/>
      <c r="T25" s="71"/>
      <c r="U25" s="30"/>
      <c r="V25" s="30"/>
      <c r="W25" s="71"/>
      <c r="X25" s="71"/>
      <c r="Y25" s="71"/>
      <c r="Z25" s="71"/>
    </row>
    <row r="26" spans="1:26" ht="16.5" customHeight="1">
      <c r="A26" s="57" t="s">
        <v>115</v>
      </c>
      <c r="B26" s="27" t="s">
        <v>117</v>
      </c>
      <c r="C26" s="28" t="s">
        <v>123</v>
      </c>
      <c r="D26" s="214" t="s">
        <v>124</v>
      </c>
      <c r="E26" s="215"/>
      <c r="F26" s="215"/>
      <c r="G26" s="215"/>
      <c r="H26" s="215"/>
      <c r="I26" s="215"/>
      <c r="J26" s="215"/>
      <c r="K26" s="215"/>
      <c r="L26" s="216"/>
      <c r="M26" s="215" t="s">
        <v>86</v>
      </c>
      <c r="N26" s="216"/>
      <c r="O26" s="91" t="s">
        <v>125</v>
      </c>
      <c r="P26" s="30"/>
      <c r="Q26" s="44"/>
      <c r="R26" s="44"/>
      <c r="S26" s="44"/>
      <c r="T26" s="30"/>
      <c r="U26" s="30"/>
      <c r="V26" s="30"/>
      <c r="W26" s="30"/>
      <c r="X26" s="30"/>
      <c r="Y26" s="30"/>
      <c r="Z26" s="30"/>
    </row>
    <row r="27" spans="1:26" ht="16.5" customHeight="1">
      <c r="A27" s="57" t="s">
        <v>126</v>
      </c>
      <c r="B27" s="55" t="s">
        <v>117</v>
      </c>
      <c r="C27" s="56" t="s">
        <v>121</v>
      </c>
      <c r="D27" s="229" t="s">
        <v>135</v>
      </c>
      <c r="E27" s="230"/>
      <c r="F27" s="230"/>
      <c r="G27" s="230"/>
      <c r="H27" s="230"/>
      <c r="I27" s="230"/>
      <c r="J27" s="230"/>
      <c r="K27" s="230"/>
      <c r="L27" s="231"/>
      <c r="M27" s="230" t="s">
        <v>86</v>
      </c>
      <c r="N27" s="231"/>
      <c r="O27" s="92" t="s">
        <v>23</v>
      </c>
      <c r="P27" s="72"/>
      <c r="Q27" s="71"/>
      <c r="R27" s="71"/>
      <c r="S27" s="71"/>
      <c r="T27" s="71"/>
      <c r="U27" s="71"/>
      <c r="V27" s="30"/>
      <c r="W27" s="30"/>
      <c r="X27" s="30"/>
      <c r="Y27" s="30"/>
      <c r="Z27" s="30"/>
    </row>
    <row r="28" spans="1:26" ht="16.5" customHeight="1">
      <c r="A28" s="42" t="s">
        <v>152</v>
      </c>
      <c r="B28" s="27" t="s">
        <v>117</v>
      </c>
      <c r="C28" s="28" t="s">
        <v>123</v>
      </c>
      <c r="D28" s="214" t="s">
        <v>153</v>
      </c>
      <c r="E28" s="215"/>
      <c r="F28" s="215"/>
      <c r="G28" s="215"/>
      <c r="H28" s="215"/>
      <c r="I28" s="215"/>
      <c r="J28" s="215"/>
      <c r="K28" s="215"/>
      <c r="L28" s="216"/>
      <c r="M28" s="215" t="s">
        <v>86</v>
      </c>
      <c r="N28" s="216"/>
      <c r="O28" s="91" t="s">
        <v>125</v>
      </c>
      <c r="P28" s="72"/>
      <c r="Q28" s="71"/>
      <c r="R28" s="71"/>
      <c r="S28" s="71"/>
      <c r="T28" s="71"/>
      <c r="U28" s="71"/>
      <c r="V28" s="30"/>
      <c r="W28" s="30"/>
      <c r="X28" s="30"/>
      <c r="Y28" s="30"/>
      <c r="Z28" s="30"/>
    </row>
    <row r="29" spans="1:26" ht="16.5" customHeight="1" thickBot="1">
      <c r="A29" s="47" t="s">
        <v>154</v>
      </c>
      <c r="B29" s="59" t="s">
        <v>117</v>
      </c>
      <c r="C29" s="60" t="s">
        <v>156</v>
      </c>
      <c r="D29" s="201" t="s">
        <v>157</v>
      </c>
      <c r="E29" s="202"/>
      <c r="F29" s="202"/>
      <c r="G29" s="202"/>
      <c r="H29" s="202"/>
      <c r="I29" s="202"/>
      <c r="J29" s="202"/>
      <c r="K29" s="202"/>
      <c r="L29" s="203"/>
      <c r="M29" s="202" t="s">
        <v>86</v>
      </c>
      <c r="N29" s="203"/>
      <c r="O29" s="109" t="s">
        <v>73</v>
      </c>
      <c r="P29" s="72"/>
      <c r="Q29" s="71"/>
      <c r="R29" s="71"/>
      <c r="S29" s="71"/>
      <c r="T29" s="71"/>
      <c r="U29" s="71"/>
      <c r="V29" s="30"/>
      <c r="W29" s="30"/>
      <c r="X29" s="30"/>
      <c r="Y29" s="30"/>
      <c r="Z29" s="30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ht="13.5"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45">
    <mergeCell ref="D28:L28"/>
    <mergeCell ref="M28:N28"/>
    <mergeCell ref="D29:L29"/>
    <mergeCell ref="M29:N29"/>
    <mergeCell ref="M3:O3"/>
    <mergeCell ref="D14:L14"/>
    <mergeCell ref="D13:L13"/>
    <mergeCell ref="M13:N13"/>
    <mergeCell ref="M20:N20"/>
    <mergeCell ref="J4:L4"/>
    <mergeCell ref="A1:N1"/>
    <mergeCell ref="A4:C4"/>
    <mergeCell ref="A10:C10"/>
    <mergeCell ref="A9:C9"/>
    <mergeCell ref="A8:C8"/>
    <mergeCell ref="A2:N2"/>
    <mergeCell ref="M23:N23"/>
    <mergeCell ref="D23:L23"/>
    <mergeCell ref="M21:N21"/>
    <mergeCell ref="D20:L20"/>
    <mergeCell ref="D22:L22"/>
    <mergeCell ref="P3:S3"/>
    <mergeCell ref="J11:L11"/>
    <mergeCell ref="D21:L21"/>
    <mergeCell ref="M19:N19"/>
    <mergeCell ref="D19:L19"/>
    <mergeCell ref="M22:N22"/>
    <mergeCell ref="M17:N17"/>
    <mergeCell ref="D18:L18"/>
    <mergeCell ref="A5:C5"/>
    <mergeCell ref="A6:C6"/>
    <mergeCell ref="A7:C7"/>
    <mergeCell ref="M18:N18"/>
    <mergeCell ref="D17:L17"/>
    <mergeCell ref="M14:N14"/>
    <mergeCell ref="D15:L15"/>
    <mergeCell ref="M15:N15"/>
    <mergeCell ref="D27:L27"/>
    <mergeCell ref="M27:N27"/>
    <mergeCell ref="D24:L24"/>
    <mergeCell ref="M24:N24"/>
    <mergeCell ref="D26:L26"/>
    <mergeCell ref="M26:N26"/>
    <mergeCell ref="D25:L25"/>
    <mergeCell ref="M25:N2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9.00390625" defaultRowHeight="13.5"/>
  <sheetData/>
  <sheetProtection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2010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Owner</cp:lastModifiedBy>
  <cp:lastPrinted>2013-12-18T13:42:15Z</cp:lastPrinted>
  <dcterms:created xsi:type="dcterms:W3CDTF">2005-06-29T15:27:07Z</dcterms:created>
  <dcterms:modified xsi:type="dcterms:W3CDTF">2015-12-15T01:17:35Z</dcterms:modified>
  <cp:category/>
  <cp:version/>
  <cp:contentType/>
  <cp:contentStatus/>
</cp:coreProperties>
</file>