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805\OneDrive\デスクトップ\"/>
    </mc:Choice>
  </mc:AlternateContent>
  <xr:revisionPtr revIDLastSave="0" documentId="13_ncr:1_{ED7A6A67-9AB5-43C5-B165-F32FBA0C8187}" xr6:coauthVersionLast="47" xr6:coauthVersionMax="47" xr10:uidLastSave="{00000000-0000-0000-0000-000000000000}"/>
  <bookViews>
    <workbookView xWindow="-108" yWindow="-108" windowWidth="23256" windowHeight="12456" xr2:uid="{09AD2658-1F2C-4724-8E85-25712B8D6515}"/>
  </bookViews>
  <sheets>
    <sheet name="計算機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8" i="3" l="1"/>
  <c r="U38" i="3"/>
  <c r="V38" i="3"/>
  <c r="W38" i="3"/>
  <c r="X38" i="3"/>
  <c r="Y38" i="3"/>
  <c r="S38" i="3"/>
  <c r="F38" i="3"/>
  <c r="G38" i="3"/>
  <c r="H38" i="3"/>
  <c r="I38" i="3"/>
  <c r="J38" i="3"/>
  <c r="K38" i="3"/>
  <c r="L38" i="3"/>
  <c r="M38" i="3"/>
  <c r="N38" i="3"/>
  <c r="O38" i="3"/>
  <c r="P38" i="3"/>
  <c r="Q38" i="3"/>
  <c r="AC55" i="3" s="1"/>
  <c r="E38" i="3"/>
  <c r="S37" i="3"/>
  <c r="T37" i="3"/>
  <c r="U37" i="3"/>
  <c r="V37" i="3"/>
  <c r="W37" i="3"/>
  <c r="X37" i="3"/>
  <c r="Y37" i="3"/>
  <c r="F37" i="3"/>
  <c r="G37" i="3"/>
  <c r="H37" i="3"/>
  <c r="I37" i="3"/>
  <c r="J37" i="3"/>
  <c r="K37" i="3"/>
  <c r="L37" i="3"/>
  <c r="M37" i="3"/>
  <c r="N37" i="3"/>
  <c r="O37" i="3"/>
  <c r="P37" i="3"/>
  <c r="Q37" i="3"/>
  <c r="AB55" i="3" s="1"/>
  <c r="E37" i="3"/>
  <c r="AC45" i="3" l="1"/>
  <c r="AC46" i="3"/>
  <c r="AC49" i="3"/>
  <c r="R38" i="3" s="1"/>
  <c r="AC53" i="3"/>
  <c r="AB48" i="3"/>
  <c r="AC48" i="3"/>
  <c r="AB49" i="3"/>
  <c r="AB50" i="3"/>
  <c r="AB51" i="3"/>
  <c r="AC50" i="3"/>
  <c r="AC51" i="3"/>
  <c r="AB44" i="3"/>
  <c r="AB52" i="3"/>
  <c r="AC44" i="3"/>
  <c r="AC52" i="3"/>
  <c r="AB45" i="3"/>
  <c r="AB53" i="3"/>
  <c r="AB46" i="3"/>
  <c r="R37" i="3" s="1"/>
  <c r="AB54" i="3"/>
  <c r="AC54" i="3"/>
  <c r="AB47" i="3"/>
  <c r="AC47" i="3"/>
</calcChain>
</file>

<file path=xl/sharedStrings.xml><?xml version="1.0" encoding="utf-8"?>
<sst xmlns="http://schemas.openxmlformats.org/spreadsheetml/2006/main" count="76" uniqueCount="54">
  <si>
    <t>項目</t>
    <rPh sb="0" eb="2">
      <t>コウモク</t>
    </rPh>
    <phoneticPr fontId="1"/>
  </si>
  <si>
    <t>武器
速度</t>
    <rPh sb="0" eb="2">
      <t>ブキ</t>
    </rPh>
    <rPh sb="3" eb="5">
      <t>ソクド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</si>
  <si>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</si>
  <si>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</si>
  <si>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風</t>
    <rPh sb="0" eb="1">
      <t>カゼ</t>
    </rPh>
    <phoneticPr fontId="1"/>
  </si>
  <si>
    <t>光</t>
    <rPh sb="0" eb="1">
      <t>ヒカリ</t>
    </rPh>
    <phoneticPr fontId="1"/>
  </si>
  <si>
    <t>魔法
致命打</t>
    <rPh sb="0" eb="2">
      <t>マホウ</t>
    </rPh>
    <rPh sb="3" eb="6">
      <t>チメイダ</t>
    </rPh>
    <phoneticPr fontId="1"/>
  </si>
  <si>
    <t>攻撃
速度</t>
    <rPh sb="0" eb="2">
      <t>コウゲキ</t>
    </rPh>
    <rPh sb="3" eb="5">
      <t>ソクド</t>
    </rPh>
    <phoneticPr fontId="1"/>
  </si>
  <si>
    <t>スキル</t>
    <phoneticPr fontId="1"/>
  </si>
  <si>
    <t>備考</t>
    <rPh sb="0" eb="2">
      <t>ビコウ</t>
    </rPh>
    <phoneticPr fontId="1"/>
  </si>
  <si>
    <t>弱化</t>
    <rPh sb="0" eb="2">
      <t>ジャッカ</t>
    </rPh>
    <phoneticPr fontId="1"/>
  </si>
  <si>
    <t>強化</t>
    <rPh sb="0" eb="2">
      <t>キョウカ</t>
    </rPh>
    <phoneticPr fontId="1"/>
  </si>
  <si>
    <t>槍</t>
    <rPh sb="0" eb="1">
      <t>ヤリ</t>
    </rPh>
    <phoneticPr fontId="1"/>
  </si>
  <si>
    <t>弓</t>
    <rPh sb="0" eb="1">
      <t>ユミ</t>
    </rPh>
    <phoneticPr fontId="1"/>
  </si>
  <si>
    <t>刺青</t>
    <rPh sb="0" eb="2">
      <t>イレズミ</t>
    </rPh>
    <phoneticPr fontId="1"/>
  </si>
  <si>
    <t>ランサ</t>
    <phoneticPr fontId="1"/>
  </si>
  <si>
    <t>アチャ</t>
    <phoneticPr fontId="1"/>
  </si>
  <si>
    <t>首</t>
    <rPh sb="0" eb="1">
      <t>クビ</t>
    </rPh>
    <phoneticPr fontId="1"/>
  </si>
  <si>
    <t>頭</t>
    <rPh sb="0" eb="1">
      <t>アタマ</t>
    </rPh>
    <phoneticPr fontId="1"/>
  </si>
  <si>
    <t>耳</t>
    <rPh sb="0" eb="1">
      <t>ミミ</t>
    </rPh>
    <phoneticPr fontId="1"/>
  </si>
  <si>
    <t>腰</t>
    <rPh sb="0" eb="1">
      <t>コシ</t>
    </rPh>
    <phoneticPr fontId="1"/>
  </si>
  <si>
    <t>手</t>
    <rPh sb="0" eb="1">
      <t>テ</t>
    </rPh>
    <phoneticPr fontId="1"/>
  </si>
  <si>
    <t>鎧</t>
    <rPh sb="0" eb="1">
      <t>ヨロイ</t>
    </rPh>
    <phoneticPr fontId="1"/>
  </si>
  <si>
    <t>足</t>
    <rPh sb="0" eb="1">
      <t>アシ</t>
    </rPh>
    <phoneticPr fontId="1"/>
  </si>
  <si>
    <t>指</t>
    <rPh sb="0" eb="1">
      <t>ユビ</t>
    </rPh>
    <phoneticPr fontId="1"/>
  </si>
  <si>
    <t>コス</t>
    <phoneticPr fontId="1"/>
  </si>
  <si>
    <t>クリチャ</t>
    <phoneticPr fontId="1"/>
  </si>
  <si>
    <t>ランサー</t>
    <phoneticPr fontId="1"/>
  </si>
  <si>
    <t>アーチャー</t>
    <phoneticPr fontId="1"/>
  </si>
  <si>
    <t>(＋旗バフ)</t>
    <rPh sb="2" eb="3">
      <t>ハタ</t>
    </rPh>
    <phoneticPr fontId="1"/>
  </si>
  <si>
    <t>フレーム計算機</t>
    <rPh sb="4" eb="7">
      <t>ケイサンキ</t>
    </rPh>
    <phoneticPr fontId="1"/>
  </si>
  <si>
    <t>武器速度</t>
    <rPh sb="0" eb="4">
      <t>ブキソクド</t>
    </rPh>
    <phoneticPr fontId="1"/>
  </si>
  <si>
    <t>フレーム</t>
    <phoneticPr fontId="1"/>
  </si>
  <si>
    <t>その他のステータス</t>
    <rPh sb="2" eb="3">
      <t>タ</t>
    </rPh>
    <phoneticPr fontId="1"/>
  </si>
  <si>
    <t>基本速度</t>
    <rPh sb="0" eb="4">
      <t>キホンソクド</t>
    </rPh>
    <phoneticPr fontId="1"/>
  </si>
  <si>
    <t>パッ
シブ</t>
    <phoneticPr fontId="1"/>
  </si>
  <si>
    <t>バッジ</t>
    <phoneticPr fontId="1"/>
  </si>
  <si>
    <t>錬金術</t>
    <rPh sb="0" eb="3">
      <t>レンキンジュツ</t>
    </rPh>
    <phoneticPr fontId="1"/>
  </si>
  <si>
    <t>5転称号</t>
    <rPh sb="1" eb="2">
      <t>テン</t>
    </rPh>
    <rPh sb="2" eb="4">
      <t>ショウゴウ</t>
    </rPh>
    <phoneticPr fontId="1"/>
  </si>
  <si>
    <t>図案書</t>
    <rPh sb="0" eb="2">
      <t>ズアン</t>
    </rPh>
    <rPh sb="2" eb="3">
      <t>ショ</t>
    </rPh>
    <phoneticPr fontId="1"/>
  </si>
  <si>
    <t>石像</t>
    <rPh sb="0" eb="2">
      <t>セキゾウ</t>
    </rPh>
    <phoneticPr fontId="1"/>
  </si>
  <si>
    <t>図鑑</t>
    <rPh sb="0" eb="2">
      <t>ズカン</t>
    </rPh>
    <phoneticPr fontId="1"/>
  </si>
  <si>
    <t>超越</t>
    <rPh sb="0" eb="2">
      <t>チョウエツ</t>
    </rPh>
    <phoneticPr fontId="1"/>
  </si>
  <si>
    <t>Gスキル</t>
    <phoneticPr fontId="1"/>
  </si>
  <si>
    <t>マスクエ</t>
    <phoneticPr fontId="1"/>
  </si>
  <si>
    <t>魔法</t>
    <rPh sb="0" eb="2">
      <t>マホウ</t>
    </rPh>
    <phoneticPr fontId="1"/>
  </si>
  <si>
    <t>魔法
強打</t>
    <rPh sb="0" eb="2">
      <t>マホウ</t>
    </rPh>
    <rPh sb="3" eb="5">
      <t>キョウダ</t>
    </rPh>
    <phoneticPr fontId="1"/>
  </si>
  <si>
    <t>PVP
攻撃</t>
    <rPh sb="4" eb="6">
      <t>コウゲキ</t>
    </rPh>
    <phoneticPr fontId="1"/>
  </si>
  <si>
    <t>PVP
防御</t>
    <rPh sb="4" eb="6">
      <t>ボウギョ</t>
    </rPh>
    <phoneticPr fontId="1"/>
  </si>
  <si>
    <r>
      <t xml:space="preserve">最終
</t>
    </r>
    <r>
      <rPr>
        <sz val="9"/>
        <color theme="1"/>
        <rFont val="游ゴシック"/>
        <family val="3"/>
        <charset val="128"/>
        <scheme val="minor"/>
      </rPr>
      <t>ダメージ</t>
    </r>
    <rPh sb="0" eb="2">
      <t>サイシュウ</t>
    </rPh>
    <phoneticPr fontId="1"/>
  </si>
  <si>
    <r>
      <t xml:space="preserve">人間型
</t>
    </r>
    <r>
      <rPr>
        <sz val="8"/>
        <color theme="1"/>
        <rFont val="游ゴシック"/>
        <family val="3"/>
        <charset val="128"/>
        <scheme val="minor"/>
      </rPr>
      <t>魔法ダメ</t>
    </r>
    <rPh sb="0" eb="3">
      <t>ニンゲンガタ</t>
    </rPh>
    <rPh sb="4" eb="6">
      <t>マホウ</t>
    </rPh>
    <phoneticPr fontId="1"/>
  </si>
  <si>
    <r>
      <t xml:space="preserve">人間型
</t>
    </r>
    <r>
      <rPr>
        <sz val="8"/>
        <color theme="1"/>
        <rFont val="游ゴシック"/>
        <family val="3"/>
        <charset val="128"/>
        <scheme val="minor"/>
      </rPr>
      <t>ダメ抵抗</t>
    </r>
    <rPh sb="0" eb="3">
      <t>ニンゲンガタ</t>
    </rPh>
    <rPh sb="6" eb="8">
      <t>テイコウ</t>
    </rPh>
    <phoneticPr fontId="1"/>
  </si>
  <si>
    <t>被魔法
吸収</t>
    <rPh sb="0" eb="1">
      <t>ヒ</t>
    </rPh>
    <rPh sb="1" eb="3">
      <t>マホウ</t>
    </rPh>
    <rPh sb="4" eb="6">
      <t>キュウシュウ</t>
    </rPh>
    <phoneticPr fontId="1"/>
  </si>
  <si>
    <t>(BF)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</si>
</sst>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2" borderId="9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6" xfId="0" applyNumberForma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4" borderId="20" xfId="0" applyFill="1" applyBorder="1" applyAlignment="1">
      <alignment horizontal="center" vertical="center"/>
    </xf>
    <xf numFmtId="0" fontId="0" fillId="4" borderId="20" xfId="0" applyFill="1" applyBorder="1">
      <alignment vertical="center"/>
    </xf>
    <xf numFmtId="0" fontId="0" fillId="4" borderId="18" xfId="0" applyFill="1" applyBorder="1" applyAlignment="1">
      <alignment horizontal="right" vertical="center"/>
    </xf>
    <xf numFmtId="0" fontId="0" fillId="4" borderId="19" xfId="0" applyFill="1" applyBorder="1" applyAlignment="1">
      <alignment horizontal="right" vertical="center"/>
    </xf>
    <xf numFmtId="0" fontId="0" fillId="6" borderId="6" xfId="0" applyFill="1" applyBorder="1">
      <alignment vertical="center"/>
    </xf>
    <xf numFmtId="0" fontId="0" fillId="6" borderId="14" xfId="0" applyFill="1" applyBorder="1" applyAlignment="1">
      <alignment horizontal="right" vertical="center"/>
    </xf>
    <xf numFmtId="0" fontId="0" fillId="7" borderId="6" xfId="0" applyFill="1" applyBorder="1">
      <alignment vertical="center"/>
    </xf>
    <xf numFmtId="0" fontId="0" fillId="7" borderId="14" xfId="0" applyFill="1" applyBorder="1" applyAlignment="1">
      <alignment horizontal="right" vertical="center"/>
    </xf>
    <xf numFmtId="0" fontId="0" fillId="7" borderId="13" xfId="0" applyFill="1" applyBorder="1">
      <alignment vertical="center"/>
    </xf>
    <xf numFmtId="0" fontId="0" fillId="6" borderId="13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7" borderId="4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76" fontId="6" fillId="2" borderId="4" xfId="0" quotePrefix="1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2" borderId="6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FF66"/>
      <color rgb="FFFF9966"/>
      <color rgb="FFFFCC66"/>
      <color rgb="FFFF99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A537-0F63-4FF0-991A-3E6ED369777E}">
  <dimension ref="B1:AC55"/>
  <sheetViews>
    <sheetView tabSelected="1" topLeftCell="B1" workbookViewId="0">
      <pane ySplit="3" topLeftCell="A4" activePane="bottomLeft" state="frozen"/>
      <selection pane="bottomLeft" activeCell="B1" sqref="B1"/>
    </sheetView>
  </sheetViews>
  <sheetFormatPr defaultRowHeight="18" x14ac:dyDescent="0.45"/>
  <cols>
    <col min="1" max="1" width="3.69921875" customWidth="1"/>
    <col min="2" max="4" width="5.69921875" customWidth="1"/>
    <col min="5" max="6" width="4.69921875" customWidth="1"/>
    <col min="7" max="14" width="4.19921875" customWidth="1"/>
    <col min="15" max="16" width="6.69921875" customWidth="1"/>
    <col min="17" max="17" width="4.69921875" customWidth="1"/>
    <col min="18" max="18" width="2.69921875" customWidth="1"/>
    <col min="19" max="25" width="6.69921875" customWidth="1"/>
    <col min="26" max="26" width="3.69921875" customWidth="1"/>
    <col min="27" max="27" width="7.8984375" customWidth="1"/>
    <col min="28" max="29" width="7" customWidth="1"/>
    <col min="30" max="30" width="3.69921875" customWidth="1"/>
  </cols>
  <sheetData>
    <row r="1" spans="2:29" ht="18" customHeight="1" x14ac:dyDescent="0.45"/>
    <row r="2" spans="2:29" ht="19.95" customHeight="1" x14ac:dyDescent="0.45">
      <c r="B2" s="83" t="s">
        <v>0</v>
      </c>
      <c r="C2" s="84"/>
      <c r="D2" s="87" t="s">
        <v>1</v>
      </c>
      <c r="E2" s="73" t="s">
        <v>45</v>
      </c>
      <c r="F2" s="74"/>
      <c r="G2" s="89" t="s">
        <v>2</v>
      </c>
      <c r="H2" s="90"/>
      <c r="I2" s="91" t="s">
        <v>3</v>
      </c>
      <c r="J2" s="92"/>
      <c r="K2" s="75" t="s">
        <v>4</v>
      </c>
      <c r="L2" s="76"/>
      <c r="M2" s="77" t="s">
        <v>5</v>
      </c>
      <c r="N2" s="78"/>
      <c r="O2" s="71" t="s">
        <v>6</v>
      </c>
      <c r="P2" s="71" t="s">
        <v>46</v>
      </c>
      <c r="Q2" s="79" t="s">
        <v>7</v>
      </c>
      <c r="R2" s="80"/>
      <c r="S2" s="71" t="s">
        <v>8</v>
      </c>
      <c r="T2" s="71" t="s">
        <v>50</v>
      </c>
      <c r="U2" s="71" t="s">
        <v>51</v>
      </c>
      <c r="V2" s="71" t="s">
        <v>52</v>
      </c>
      <c r="W2" s="71" t="s">
        <v>47</v>
      </c>
      <c r="X2" s="71" t="s">
        <v>48</v>
      </c>
      <c r="Y2" s="71" t="s">
        <v>49</v>
      </c>
      <c r="AA2" s="28" t="s">
        <v>9</v>
      </c>
      <c r="AB2" s="28"/>
      <c r="AC2" s="28"/>
    </row>
    <row r="3" spans="2:29" ht="19.95" customHeight="1" x14ac:dyDescent="0.45">
      <c r="B3" s="85"/>
      <c r="C3" s="86"/>
      <c r="D3" s="88"/>
      <c r="E3" s="11" t="s">
        <v>10</v>
      </c>
      <c r="F3" s="11" t="s">
        <v>11</v>
      </c>
      <c r="G3" s="12" t="s">
        <v>10</v>
      </c>
      <c r="H3" s="12" t="s">
        <v>11</v>
      </c>
      <c r="I3" s="15" t="s">
        <v>10</v>
      </c>
      <c r="J3" s="15" t="s">
        <v>11</v>
      </c>
      <c r="K3" s="13" t="s">
        <v>10</v>
      </c>
      <c r="L3" s="13" t="s">
        <v>11</v>
      </c>
      <c r="M3" s="14" t="s">
        <v>10</v>
      </c>
      <c r="N3" s="14" t="s">
        <v>11</v>
      </c>
      <c r="O3" s="72"/>
      <c r="P3" s="72"/>
      <c r="Q3" s="81"/>
      <c r="R3" s="82"/>
      <c r="S3" s="72"/>
      <c r="T3" s="72"/>
      <c r="U3" s="72"/>
      <c r="V3" s="72"/>
      <c r="W3" s="72"/>
      <c r="X3" s="72"/>
      <c r="Y3" s="72"/>
      <c r="AA3" s="28"/>
      <c r="AB3" s="28"/>
      <c r="AC3" s="28"/>
    </row>
    <row r="4" spans="2:29" ht="18" customHeight="1" x14ac:dyDescent="0.45">
      <c r="B4" s="56" t="s">
        <v>12</v>
      </c>
      <c r="C4" s="57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58"/>
      <c r="R4" s="59"/>
      <c r="S4" s="17"/>
      <c r="T4" s="17"/>
      <c r="U4" s="17"/>
      <c r="V4" s="17"/>
      <c r="W4" s="17"/>
      <c r="X4" s="17"/>
      <c r="Y4" s="17"/>
      <c r="AA4" s="60"/>
      <c r="AB4" s="61"/>
      <c r="AC4" s="62"/>
    </row>
    <row r="5" spans="2:29" ht="10.050000000000001" customHeight="1" x14ac:dyDescent="0.45">
      <c r="B5" s="69" t="s">
        <v>53</v>
      </c>
      <c r="C5" s="70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0"/>
      <c r="R5" s="21"/>
      <c r="S5" s="19"/>
      <c r="T5" s="19"/>
      <c r="U5" s="19"/>
      <c r="V5" s="19"/>
      <c r="W5" s="19"/>
      <c r="X5" s="19"/>
      <c r="Y5" s="19"/>
      <c r="AA5" s="63"/>
      <c r="AB5" s="64"/>
      <c r="AC5" s="65"/>
    </row>
    <row r="6" spans="2:29" ht="18" customHeight="1" x14ac:dyDescent="0.45">
      <c r="B6" s="56" t="s">
        <v>13</v>
      </c>
      <c r="C6" s="57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58"/>
      <c r="R6" s="59"/>
      <c r="S6" s="17"/>
      <c r="T6" s="17"/>
      <c r="U6" s="17"/>
      <c r="V6" s="17"/>
      <c r="W6" s="17"/>
      <c r="X6" s="17"/>
      <c r="Y6" s="17"/>
      <c r="AA6" s="60"/>
      <c r="AB6" s="61"/>
      <c r="AC6" s="62"/>
    </row>
    <row r="7" spans="2:29" ht="10.050000000000001" customHeight="1" x14ac:dyDescent="0.45">
      <c r="B7" s="69" t="s">
        <v>53</v>
      </c>
      <c r="C7" s="70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  <c r="R7" s="21"/>
      <c r="S7" s="19"/>
      <c r="T7" s="19"/>
      <c r="U7" s="19"/>
      <c r="V7" s="19"/>
      <c r="W7" s="19"/>
      <c r="X7" s="19"/>
      <c r="Y7" s="19"/>
      <c r="AA7" s="63"/>
      <c r="AB7" s="64"/>
      <c r="AC7" s="65"/>
    </row>
    <row r="8" spans="2:29" ht="18" customHeight="1" x14ac:dyDescent="0.45">
      <c r="B8" s="93" t="s">
        <v>14</v>
      </c>
      <c r="C8" s="3" t="s">
        <v>15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6"/>
      <c r="R8" s="37"/>
      <c r="S8" s="2"/>
      <c r="T8" s="2"/>
      <c r="U8" s="2"/>
      <c r="V8" s="2"/>
      <c r="W8" s="2"/>
      <c r="X8" s="2"/>
      <c r="Y8" s="2"/>
      <c r="AA8" s="51"/>
      <c r="AB8" s="51"/>
      <c r="AC8" s="51"/>
    </row>
    <row r="9" spans="2:29" ht="18" customHeight="1" x14ac:dyDescent="0.45">
      <c r="B9" s="94"/>
      <c r="C9" s="4" t="s">
        <v>16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6"/>
      <c r="R9" s="37"/>
      <c r="S9" s="2"/>
      <c r="T9" s="2"/>
      <c r="U9" s="2"/>
      <c r="V9" s="2"/>
      <c r="W9" s="2"/>
      <c r="X9" s="2"/>
      <c r="Y9" s="2"/>
      <c r="AA9" s="51"/>
      <c r="AB9" s="51"/>
      <c r="AC9" s="51"/>
    </row>
    <row r="10" spans="2:29" ht="18" customHeight="1" x14ac:dyDescent="0.45">
      <c r="B10" s="56" t="s">
        <v>17</v>
      </c>
      <c r="C10" s="57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58"/>
      <c r="R10" s="59"/>
      <c r="S10" s="17"/>
      <c r="T10" s="17"/>
      <c r="U10" s="17"/>
      <c r="V10" s="17"/>
      <c r="W10" s="17"/>
      <c r="X10" s="17"/>
      <c r="Y10" s="17"/>
      <c r="AA10" s="60"/>
      <c r="AB10" s="61"/>
      <c r="AC10" s="62"/>
    </row>
    <row r="11" spans="2:29" ht="10.050000000000001" customHeight="1" x14ac:dyDescent="0.45">
      <c r="B11" s="69" t="s">
        <v>53</v>
      </c>
      <c r="C11" s="70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0"/>
      <c r="R11" s="21"/>
      <c r="S11" s="19"/>
      <c r="T11" s="19"/>
      <c r="U11" s="19"/>
      <c r="V11" s="19"/>
      <c r="W11" s="19"/>
      <c r="X11" s="19"/>
      <c r="Y11" s="19"/>
      <c r="AA11" s="63"/>
      <c r="AB11" s="64"/>
      <c r="AC11" s="65"/>
    </row>
    <row r="12" spans="2:29" ht="18" customHeight="1" x14ac:dyDescent="0.45">
      <c r="B12" s="56" t="s">
        <v>18</v>
      </c>
      <c r="C12" s="57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58"/>
      <c r="R12" s="59"/>
      <c r="S12" s="17"/>
      <c r="T12" s="17"/>
      <c r="U12" s="17"/>
      <c r="V12" s="17"/>
      <c r="W12" s="17"/>
      <c r="X12" s="17"/>
      <c r="Y12" s="17"/>
      <c r="AA12" s="60"/>
      <c r="AB12" s="61"/>
      <c r="AC12" s="62"/>
    </row>
    <row r="13" spans="2:29" ht="10.050000000000001" customHeight="1" x14ac:dyDescent="0.45">
      <c r="B13" s="69" t="s">
        <v>53</v>
      </c>
      <c r="C13" s="70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/>
      <c r="R13" s="21"/>
      <c r="S13" s="19"/>
      <c r="T13" s="19"/>
      <c r="U13" s="19"/>
      <c r="V13" s="19"/>
      <c r="W13" s="19"/>
      <c r="X13" s="19"/>
      <c r="Y13" s="19"/>
      <c r="AA13" s="63"/>
      <c r="AB13" s="64"/>
      <c r="AC13" s="65"/>
    </row>
    <row r="14" spans="2:29" ht="18" customHeight="1" x14ac:dyDescent="0.45">
      <c r="B14" s="56" t="s">
        <v>19</v>
      </c>
      <c r="C14" s="57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58"/>
      <c r="R14" s="59"/>
      <c r="S14" s="17"/>
      <c r="T14" s="17"/>
      <c r="U14" s="17"/>
      <c r="V14" s="17"/>
      <c r="W14" s="17"/>
      <c r="X14" s="17"/>
      <c r="Y14" s="17"/>
      <c r="AA14" s="60"/>
      <c r="AB14" s="61"/>
      <c r="AC14" s="62"/>
    </row>
    <row r="15" spans="2:29" ht="10.050000000000001" customHeight="1" x14ac:dyDescent="0.45">
      <c r="B15" s="69" t="s">
        <v>53</v>
      </c>
      <c r="C15" s="70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/>
      <c r="R15" s="21"/>
      <c r="S15" s="19"/>
      <c r="T15" s="19"/>
      <c r="U15" s="19"/>
      <c r="V15" s="19"/>
      <c r="W15" s="19"/>
      <c r="X15" s="19"/>
      <c r="Y15" s="19"/>
      <c r="AA15" s="63"/>
      <c r="AB15" s="64"/>
      <c r="AC15" s="65"/>
    </row>
    <row r="16" spans="2:29" ht="18" customHeight="1" x14ac:dyDescent="0.45">
      <c r="B16" s="56" t="s">
        <v>20</v>
      </c>
      <c r="C16" s="57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58"/>
      <c r="R16" s="59"/>
      <c r="S16" s="17"/>
      <c r="T16" s="17"/>
      <c r="U16" s="17"/>
      <c r="V16" s="17"/>
      <c r="W16" s="17"/>
      <c r="X16" s="17"/>
      <c r="Y16" s="17"/>
      <c r="AA16" s="60"/>
      <c r="AB16" s="61"/>
      <c r="AC16" s="62"/>
    </row>
    <row r="17" spans="2:29" ht="10.050000000000001" customHeight="1" x14ac:dyDescent="0.45">
      <c r="B17" s="69" t="s">
        <v>53</v>
      </c>
      <c r="C17" s="70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0"/>
      <c r="R17" s="21"/>
      <c r="S17" s="19"/>
      <c r="T17" s="19"/>
      <c r="U17" s="19"/>
      <c r="V17" s="19"/>
      <c r="W17" s="19"/>
      <c r="X17" s="19"/>
      <c r="Y17" s="19"/>
      <c r="AA17" s="63"/>
      <c r="AB17" s="64"/>
      <c r="AC17" s="65"/>
    </row>
    <row r="18" spans="2:29" ht="18" customHeight="1" x14ac:dyDescent="0.45">
      <c r="B18" s="56" t="s">
        <v>21</v>
      </c>
      <c r="C18" s="57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58"/>
      <c r="R18" s="59"/>
      <c r="S18" s="17"/>
      <c r="T18" s="17"/>
      <c r="U18" s="17"/>
      <c r="V18" s="17"/>
      <c r="W18" s="17"/>
      <c r="X18" s="17"/>
      <c r="Y18" s="17"/>
      <c r="AA18" s="60"/>
      <c r="AB18" s="61"/>
      <c r="AC18" s="62"/>
    </row>
    <row r="19" spans="2:29" ht="10.050000000000001" customHeight="1" x14ac:dyDescent="0.45">
      <c r="B19" s="69" t="s">
        <v>53</v>
      </c>
      <c r="C19" s="70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20"/>
      <c r="R19" s="21"/>
      <c r="S19" s="19"/>
      <c r="T19" s="19"/>
      <c r="U19" s="19"/>
      <c r="V19" s="19"/>
      <c r="W19" s="19"/>
      <c r="X19" s="19"/>
      <c r="Y19" s="19"/>
      <c r="AA19" s="63"/>
      <c r="AB19" s="64"/>
      <c r="AC19" s="65"/>
    </row>
    <row r="20" spans="2:29" ht="18" customHeight="1" x14ac:dyDescent="0.45">
      <c r="B20" s="56" t="s">
        <v>22</v>
      </c>
      <c r="C20" s="57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58"/>
      <c r="R20" s="59"/>
      <c r="S20" s="17"/>
      <c r="T20" s="17"/>
      <c r="U20" s="17"/>
      <c r="V20" s="17"/>
      <c r="W20" s="17"/>
      <c r="X20" s="17"/>
      <c r="Y20" s="17"/>
      <c r="AA20" s="60"/>
      <c r="AB20" s="61"/>
      <c r="AC20" s="62"/>
    </row>
    <row r="21" spans="2:29" ht="10.050000000000001" customHeight="1" x14ac:dyDescent="0.45">
      <c r="B21" s="69" t="s">
        <v>53</v>
      </c>
      <c r="C21" s="70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0"/>
      <c r="R21" s="21"/>
      <c r="S21" s="19"/>
      <c r="T21" s="19"/>
      <c r="U21" s="19"/>
      <c r="V21" s="19"/>
      <c r="W21" s="19"/>
      <c r="X21" s="19"/>
      <c r="Y21" s="19"/>
      <c r="AA21" s="63"/>
      <c r="AB21" s="64"/>
      <c r="AC21" s="65"/>
    </row>
    <row r="22" spans="2:29" ht="18" customHeight="1" x14ac:dyDescent="0.45">
      <c r="B22" s="56" t="s">
        <v>23</v>
      </c>
      <c r="C22" s="57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58"/>
      <c r="R22" s="59"/>
      <c r="S22" s="17"/>
      <c r="T22" s="17"/>
      <c r="U22" s="17"/>
      <c r="V22" s="17"/>
      <c r="W22" s="17"/>
      <c r="X22" s="17"/>
      <c r="Y22" s="17"/>
      <c r="AA22" s="60"/>
      <c r="AB22" s="61"/>
      <c r="AC22" s="62"/>
    </row>
    <row r="23" spans="2:29" ht="10.050000000000001" customHeight="1" x14ac:dyDescent="0.45">
      <c r="B23" s="68" t="s">
        <v>53</v>
      </c>
      <c r="C23" s="6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66"/>
      <c r="R23" s="67"/>
      <c r="S23" s="19"/>
      <c r="T23" s="19"/>
      <c r="U23" s="19"/>
      <c r="V23" s="19"/>
      <c r="W23" s="19"/>
      <c r="X23" s="19"/>
      <c r="Y23" s="19"/>
      <c r="AA23" s="63"/>
      <c r="AB23" s="64"/>
      <c r="AC23" s="65"/>
    </row>
    <row r="24" spans="2:29" ht="13.95" customHeight="1" x14ac:dyDescent="0.45">
      <c r="B24" s="48" t="s">
        <v>24</v>
      </c>
      <c r="C24" s="1">
        <v>1</v>
      </c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31"/>
      <c r="R24" s="31"/>
      <c r="S24" s="2"/>
      <c r="T24" s="2"/>
      <c r="U24" s="2"/>
      <c r="V24" s="2"/>
      <c r="W24" s="2"/>
      <c r="X24" s="2"/>
      <c r="Y24" s="2"/>
      <c r="AA24" s="51"/>
      <c r="AB24" s="51"/>
      <c r="AC24" s="51"/>
    </row>
    <row r="25" spans="2:29" ht="13.95" customHeight="1" x14ac:dyDescent="0.45">
      <c r="B25" s="48"/>
      <c r="C25" s="1">
        <v>2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1"/>
      <c r="R25" s="31"/>
      <c r="S25" s="2"/>
      <c r="T25" s="2"/>
      <c r="U25" s="2"/>
      <c r="V25" s="2"/>
      <c r="W25" s="2"/>
      <c r="X25" s="2"/>
      <c r="Y25" s="2"/>
      <c r="AA25" s="51"/>
      <c r="AB25" s="51"/>
      <c r="AC25" s="51"/>
    </row>
    <row r="26" spans="2:29" ht="13.95" customHeight="1" x14ac:dyDescent="0.45">
      <c r="B26" s="48"/>
      <c r="C26" s="1">
        <v>3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1"/>
      <c r="R26" s="31"/>
      <c r="S26" s="2"/>
      <c r="T26" s="2"/>
      <c r="U26" s="2"/>
      <c r="V26" s="2"/>
      <c r="W26" s="2"/>
      <c r="X26" s="2"/>
      <c r="Y26" s="2"/>
      <c r="AA26" s="51"/>
      <c r="AB26" s="51"/>
      <c r="AC26" s="51"/>
    </row>
    <row r="27" spans="2:29" ht="13.95" customHeight="1" x14ac:dyDescent="0.45">
      <c r="B27" s="48"/>
      <c r="C27" s="1">
        <v>4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1"/>
      <c r="R27" s="31"/>
      <c r="S27" s="2"/>
      <c r="T27" s="2"/>
      <c r="U27" s="2"/>
      <c r="V27" s="2"/>
      <c r="W27" s="2"/>
      <c r="X27" s="2"/>
      <c r="Y27" s="2"/>
      <c r="AA27" s="51"/>
      <c r="AB27" s="51"/>
      <c r="AC27" s="51"/>
    </row>
    <row r="28" spans="2:29" ht="13.95" customHeight="1" x14ac:dyDescent="0.45">
      <c r="B28" s="48"/>
      <c r="C28" s="1">
        <v>5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31"/>
      <c r="R28" s="31"/>
      <c r="S28" s="2"/>
      <c r="T28" s="2"/>
      <c r="U28" s="2"/>
      <c r="V28" s="2"/>
      <c r="W28" s="2"/>
      <c r="X28" s="2"/>
      <c r="Y28" s="2"/>
      <c r="AA28" s="51"/>
      <c r="AB28" s="51"/>
      <c r="AC28" s="51"/>
    </row>
    <row r="29" spans="2:29" ht="13.95" customHeight="1" x14ac:dyDescent="0.45">
      <c r="B29" s="48"/>
      <c r="C29" s="1">
        <v>6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1"/>
      <c r="R29" s="31"/>
      <c r="S29" s="2"/>
      <c r="T29" s="2"/>
      <c r="U29" s="2"/>
      <c r="V29" s="2"/>
      <c r="W29" s="2"/>
      <c r="X29" s="2"/>
      <c r="Y29" s="2"/>
      <c r="AA29" s="51"/>
      <c r="AB29" s="51"/>
      <c r="AC29" s="51"/>
    </row>
    <row r="30" spans="2:29" ht="13.95" customHeight="1" x14ac:dyDescent="0.45">
      <c r="B30" s="48"/>
      <c r="C30" s="1">
        <v>7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1"/>
      <c r="R30" s="31"/>
      <c r="S30" s="2"/>
      <c r="T30" s="2"/>
      <c r="U30" s="2"/>
      <c r="V30" s="2"/>
      <c r="W30" s="2"/>
      <c r="X30" s="2"/>
      <c r="Y30" s="2"/>
      <c r="AA30" s="51"/>
      <c r="AB30" s="51"/>
      <c r="AC30" s="51"/>
    </row>
    <row r="31" spans="2:29" ht="13.95" customHeight="1" x14ac:dyDescent="0.45">
      <c r="B31" s="48"/>
      <c r="C31" s="1">
        <v>8</v>
      </c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31"/>
      <c r="R31" s="31"/>
      <c r="S31" s="2"/>
      <c r="T31" s="2"/>
      <c r="U31" s="2"/>
      <c r="V31" s="2"/>
      <c r="W31" s="2"/>
      <c r="X31" s="2"/>
      <c r="Y31" s="2"/>
      <c r="AA31" s="51"/>
      <c r="AB31" s="51"/>
      <c r="AC31" s="51"/>
    </row>
    <row r="32" spans="2:29" ht="13.95" customHeight="1" x14ac:dyDescent="0.45">
      <c r="B32" s="48"/>
      <c r="C32" s="1">
        <v>9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1"/>
      <c r="R32" s="31"/>
      <c r="S32" s="2"/>
      <c r="T32" s="2"/>
      <c r="U32" s="2"/>
      <c r="V32" s="2"/>
      <c r="W32" s="2"/>
      <c r="X32" s="2"/>
      <c r="Y32" s="2"/>
      <c r="AA32" s="51"/>
      <c r="AB32" s="51"/>
      <c r="AC32" s="51"/>
    </row>
    <row r="33" spans="2:29" ht="13.95" customHeight="1" x14ac:dyDescent="0.45">
      <c r="B33" s="48"/>
      <c r="C33" s="1">
        <v>10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31"/>
      <c r="R33" s="31"/>
      <c r="S33" s="2"/>
      <c r="T33" s="2"/>
      <c r="U33" s="2"/>
      <c r="V33" s="2"/>
      <c r="W33" s="2"/>
      <c r="X33" s="2"/>
      <c r="Y33" s="2"/>
      <c r="AA33" s="51"/>
      <c r="AB33" s="51"/>
      <c r="AC33" s="51"/>
    </row>
    <row r="34" spans="2:29" ht="18" customHeight="1" x14ac:dyDescent="0.45">
      <c r="B34" s="47" t="s">
        <v>25</v>
      </c>
      <c r="C34" s="3" t="s">
        <v>15</v>
      </c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49"/>
      <c r="R34" s="50"/>
      <c r="S34" s="6"/>
      <c r="T34" s="6"/>
      <c r="U34" s="6"/>
      <c r="V34" s="6"/>
      <c r="W34" s="6"/>
      <c r="X34" s="6"/>
      <c r="Y34" s="6"/>
      <c r="AA34" s="51"/>
      <c r="AB34" s="51"/>
      <c r="AC34" s="51"/>
    </row>
    <row r="35" spans="2:29" ht="18" customHeight="1" x14ac:dyDescent="0.45">
      <c r="B35" s="48"/>
      <c r="C35" s="4" t="s">
        <v>16</v>
      </c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36"/>
      <c r="R35" s="37"/>
      <c r="S35" s="6"/>
      <c r="T35" s="6"/>
      <c r="U35" s="6"/>
      <c r="V35" s="6"/>
      <c r="W35" s="6"/>
      <c r="X35" s="6"/>
      <c r="Y35" s="6"/>
      <c r="AA35" s="51"/>
      <c r="AB35" s="51"/>
      <c r="AC35" s="51"/>
    </row>
    <row r="36" spans="2:29" ht="18" customHeight="1" x14ac:dyDescent="0.45">
      <c r="B36" s="34" t="s">
        <v>26</v>
      </c>
      <c r="C36" s="52"/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6"/>
      <c r="R36" s="37"/>
      <c r="S36" s="2"/>
      <c r="T36" s="2"/>
      <c r="U36" s="2"/>
      <c r="V36" s="2"/>
      <c r="W36" s="2"/>
      <c r="X36" s="2"/>
      <c r="Y36" s="2"/>
      <c r="AA36" s="51"/>
      <c r="AB36" s="51"/>
      <c r="AC36" s="51"/>
    </row>
    <row r="37" spans="2:29" ht="22.05" customHeight="1" x14ac:dyDescent="0.45">
      <c r="B37" s="53" t="s">
        <v>27</v>
      </c>
      <c r="C37" s="54"/>
      <c r="D37" s="55"/>
      <c r="E37" s="22">
        <f>SUM(E4,E8,E10,E12,E14,E16,E18,E20,E22,E24:E33,E34,E36,E41,E42,E44:E55)+IF(SUM(E5,E11,E13,E15,E17,E19,E21,E23)=0,0,IF(COUNTA(E5,E11,E13,E15,E17,E19,E21,E23)=1,SUM(E5,E11,E13,E15,E17,E19,E21,E23),(LARGE((E5,E11,E13,E15,E17,E19,E21,E23),1)+LARGE((E5,E11,E13,E15,E17,E19,E21,E23),2))))</f>
        <v>0</v>
      </c>
      <c r="F37" s="22">
        <f>SUM(F4,F8,F10,F12,F14,F16,F18,F20,F22,F24:F33,F34,F36,F41,F42,F44:F55)+IF(SUM(F5,F11,F13,F15,F17,F19,F21,F23)=0,0,IF(COUNTA(F5,F11,F13,F15,F17,F19,F21,F23)=1,SUM(F5,F11,F13,F15,F17,F19,F21,F23),(LARGE((F5,F11,F13,F15,F17,F19,F21,F23),1)+LARGE((F5,F11,F13,F15,F17,F19,F21,F23),2))))</f>
        <v>0</v>
      </c>
      <c r="G37" s="22">
        <f>SUM(G4,G8,G10,G12,G14,G16,G18,G20,G22,G24:G33,G34,G36,G41,G42,G44:G55)+IF(SUM(G5,G11,G13,G15,G17,G19,G21,G23)=0,0,IF(COUNTA(G5,G11,G13,G15,G17,G19,G21,G23)=1,SUM(G5,G11,G13,G15,G17,G19,G21,G23),(LARGE((G5,G11,G13,G15,G17,G19,G21,G23),1)+LARGE((G5,G11,G13,G15,G17,G19,G21,G23),2))))</f>
        <v>0</v>
      </c>
      <c r="H37" s="22">
        <f>SUM(H4,H8,H10,H12,H14,H16,H18,H20,H22,H24:H33,H34,H36,H41,H42,H44:H55)+IF(SUM(H5,H11,H13,H15,H17,H19,H21,H23)=0,0,IF(COUNTA(H5,H11,H13,H15,H17,H19,H21,H23)=1,SUM(H5,H11,H13,H15,H17,H19,H21,H23),(LARGE((H5,H11,H13,H15,H17,H19,H21,H23),1)+LARGE((H5,H11,H13,H15,H17,H19,H21,H23),2))))</f>
        <v>0</v>
      </c>
      <c r="I37" s="22">
        <f>SUM(I4,I8,I10,I12,I14,I16,I18,I20,I22,I24:I33,I34,I36,I41,I42,I44:I55)+IF(SUM(I5,I11,I13,I15,I17,I19,I21,I23)=0,0,IF(COUNTA(I5,I11,I13,I15,I17,I19,I21,I23)=1,SUM(I5,I11,I13,I15,I17,I19,I21,I23),(LARGE((I5,I11,I13,I15,I17,I19,I21,I23),1)+LARGE((I5,I11,I13,I15,I17,I19,I21,I23),2))))</f>
        <v>0</v>
      </c>
      <c r="J37" s="22">
        <f>SUM(J4,J8,J10,J12,J14,J16,J18,J20,J22,J24:J33,J34,J36,J41,J42,J44:J55)+IF(SUM(J5,J11,J13,J15,J17,J19,J21,J23)=0,0,IF(COUNTA(J5,J11,J13,J15,J17,J19,J21,J23)=1,SUM(J5,J11,J13,J15,J17,J19,J21,J23),(LARGE((J5,J11,J13,J15,J17,J19,J21,J23),1)+LARGE((J5,J11,J13,J15,J17,J19,J21,J23),2))))</f>
        <v>0</v>
      </c>
      <c r="K37" s="22">
        <f>SUM(K4,K8,K10,K12,K14,K16,K18,K20,K22,K24:K33,K34,K36,K41,K42,K44:K55)+IF(SUM(K5,K11,K13,K15,K17,K19,K21,K23)=0,0,IF(COUNTA(K5,K11,K13,K15,K17,K19,K21,K23)=1,SUM(K5,K11,K13,K15,K17,K19,K21,K23),(LARGE((K5,K11,K13,K15,K17,K19,K21,K23),1)+LARGE((K5,K11,K13,K15,K17,K19,K21,K23),2))))</f>
        <v>0</v>
      </c>
      <c r="L37" s="22">
        <f>SUM(L4,L8,L10,L12,L14,L16,L18,L20,L22,L24:L33,L34,L36,L41,L42,L44:L55)+IF(SUM(L5,L11,L13,L15,L17,L19,L21,L23)=0,0,IF(COUNTA(L5,L11,L13,L15,L17,L19,L21,L23)=1,SUM(L5,L11,L13,L15,L17,L19,L21,L23),(LARGE((L5,L11,L13,L15,L17,L19,L21,L23),1)+LARGE((L5,L11,L13,L15,L17,L19,L21,L23),2))))</f>
        <v>0</v>
      </c>
      <c r="M37" s="22">
        <f>SUM(M4,M8,M10,M12,M14,M16,M18,M20,M22,M24:M33,M34,M36,M41,M42,M44:M55)+IF(SUM(M5,M11,M13,M15,M17,M19,M21,M23)=0,0,IF(COUNTA(M5,M11,M13,M15,M17,M19,M21,M23)=1,SUM(M5,M11,M13,M15,M17,M19,M21,M23),(LARGE((M5,M11,M13,M15,M17,M19,M21,M23),1)+LARGE((M5,M11,M13,M15,M17,M19,M21,M23),2))))</f>
        <v>0</v>
      </c>
      <c r="N37" s="22">
        <f>SUM(N4,N8,N10,N12,N14,N16,N18,N20,N22,N24:N33,N34,N36,N41,N42,N44:N55)+IF(SUM(N5,N11,N13,N15,N17,N19,N21,N23)=0,0,IF(COUNTA(N5,N11,N13,N15,N17,N19,N21,N23)=1,SUM(N5,N11,N13,N15,N17,N19,N21,N23),(LARGE((N5,N11,N13,N15,N17,N19,N21,N23),1)+LARGE((N5,N11,N13,N15,N17,N19,N21,N23),2))))</f>
        <v>0</v>
      </c>
      <c r="O37" s="22">
        <f>SUM(O4,O8,O10,O12,O14,O16,O18,O20,O22,O24:O33,O34,O36,O41,O42,O44:O55)+IF(SUM(O5,O11,O13,O15,O17,O19,O21,O23)=0,0,IF(COUNTA(O5,O11,O13,O15,O17,O19,O21,O23)=1,SUM(O5,O11,O13,O15,O17,O19,O21,O23),(LARGE((O5,O11,O13,O15,O17,O19,O21,O23),1)+LARGE((O5,O11,O13,O15,O17,O19,O21,O23),2))))</f>
        <v>0</v>
      </c>
      <c r="P37" s="22">
        <f>SUM(P4,P8,P10,P12,P14,P16,P18,P20,P22,P24:P33,P34,P36,P41,P42,P44:P55)+IF(SUM(P5,P11,P13,P15,P17,P19,P21,P23)=0,0,IF(COUNTA(P5,P11,P13,P15,P17,P19,P21,P23)=1,SUM(P5,P11,P13,P15,P17,P19,P21,P23),(LARGE((P5,P11,P13,P15,P17,P19,P21,P23),1)+LARGE((P5,P11,P13,P15,P17,P19,P21,P23),2))))</f>
        <v>0</v>
      </c>
      <c r="Q37" s="27">
        <f>SUM(Q4,Q8,Q10,Q12,Q14,Q16,Q18,Q20,Q22,Q24:Q33,Q34,Q36,Q41,Q42,Q44:Q55)+IF(SUM(Q5,Q11,Q13,Q15,Q17,Q19,Q21,Q23)=0,0,IF(COUNTA(Q5,Q11,Q13,Q15,Q17,Q19,Q21,Q23)=1,SUM(Q5,Q11,Q13,Q15,Q17,Q19,Q21,Q23),(LARGE((Q5,Q11,Q13,Q15,Q17,Q19,Q21,Q23),1)+LARGE((Q5,Q11,Q13,Q15,Q17,Q19,Q21,Q23),2))))</f>
        <v>0</v>
      </c>
      <c r="R37" s="23" t="str">
        <f>IF(D4&lt;=0.75,AB44,IF(D4&lt;=0.8,AB45,IF(D4&lt;=0.9,AB46,IF(D4&lt;=1,AB47,IF(D4&lt;=1.1,AB48,IF(D4&lt;=1.2,AB49,IF(D4&lt;=1.3,AB50,IF(D4&lt;=1.4,AB51,IF(D4&lt;=1.5,AB52,IF(D4&lt;=1.6,AB53,IF(D4&lt;=1.7,AB54,IF(D4&lt;=1.8,AB55,"#"))))))))))))</f>
        <v>10</v>
      </c>
      <c r="S37" s="22">
        <f>SUM(S4,S8,S10,S12,S14,S16,S18,S20,S22,S24:S33,S34,S36,S41,S42,S44:S55)+IF(SUM(S5,S11,S13,S15,S17,S19,S21,S23)=0,0,IF(COUNTA(S5,S11,S13,S15,S17,S19,S21,S23)=1,SUM(S5,S11,S13,S15,S17,S19,S21,S23),(LARGE((S5,S11,S13,S15,S17,S19,S21,S23),1)+LARGE((S5,S11,S13,S15,S17,S19,S21,S23),2))))</f>
        <v>0</v>
      </c>
      <c r="T37" s="22">
        <f>SUM(T4,T8,T10,T12,T14,T16,T18,T20,T22,T24:T33,T34,T36,T41,T42,T44:T55)+IF(SUM(T5,T11,T13,T15,T17,T19,T21,T23)=0,0,IF(COUNTA(T5,T11,T13,T15,T17,T19,T21,T23)=1,SUM(T5,T11,T13,T15,T17,T19,T21,T23),(LARGE((T5,T11,T13,T15,T17,T19,T21,T23),1)+LARGE((T5,T11,T13,T15,T17,T19,T21,T23),2))))</f>
        <v>0</v>
      </c>
      <c r="U37" s="22">
        <f>SUM(U4,U8,U10,U12,U14,U16,U18,U20,U22,U24:U33,U34,U36,U41,U42,U44:U55)+IF(SUM(U5,U11,U13,U15,U17,U19,U21,U23)=0,0,IF(COUNTA(U5,U11,U13,U15,U17,U19,U21,U23)=1,SUM(U5,U11,U13,U15,U17,U19,U21,U23),(LARGE((U5,U11,U13,U15,U17,U19,U21,U23),1)+LARGE((U5,U11,U13,U15,U17,U19,U21,U23),2))))</f>
        <v>0</v>
      </c>
      <c r="V37" s="22">
        <f>SUM(V4,V8,V10,V12,V14,V16,V18,V20,V22,V24:V33,V34,V36,V41,V42,V44:V55)+IF(SUM(V5,V11,V13,V15,V17,V19,V21,V23)=0,0,IF(COUNTA(V5,V11,V13,V15,V17,V19,V21,V23)=1,SUM(V5,V11,V13,V15,V17,V19,V21,V23),(LARGE((V5,V11,V13,V15,V17,V19,V21,V23),1)+LARGE((V5,V11,V13,V15,V17,V19,V21,V23),2))))</f>
        <v>0</v>
      </c>
      <c r="W37" s="22">
        <f>SUM(W4,W8,W10,W12,W14,W16,W18,W20,W22,W24:W33,W34,W36,W41,W42,W44:W55)+IF(SUM(W5,W11,W13,W15,W17,W19,W21,W23)=0,0,IF(COUNTA(W5,W11,W13,W15,W17,W19,W21,W23)=1,SUM(W5,W11,W13,W15,W17,W19,W21,W23),(LARGE((W5,W11,W13,W15,W17,W19,W21,W23),1)+LARGE((W5,W11,W13,W15,W17,W19,W21,W23),2))))</f>
        <v>0</v>
      </c>
      <c r="X37" s="22">
        <f>SUM(X4,X8,X10,X12,X14,X16,X18,X20,X22,X24:X33,X34,X36,X41,X42,X44:X55)+IF(SUM(X5,X11,X13,X15,X17,X19,X21,X23)=0,0,IF(COUNTA(X5,X11,X13,X15,X17,X19,X21,X23)=1,SUM(X5,X11,X13,X15,X17,X19,X21,X23),(LARGE((X5,X11,X13,X15,X17,X19,X21,X23),1)+LARGE((X5,X11,X13,X15,X17,X19,X21,X23),2))))</f>
        <v>0</v>
      </c>
      <c r="Y37" s="22">
        <f>SUM(Y4,Y8,Y10,Y12,Y14,Y16,Y18,Y20,Y22,Y24:Y33,Y34,Y36,Y41,Y42,Y44:Y55)+IF(SUM(Y5,Y11,Y13,Y15,Y17,Y19,Y21,Y23)=0,0,IF(COUNTA(Y5,Y11,Y13,Y15,Y17,Y19,Y21,Y23)=1,SUM(Y5,Y11,Y13,Y15,Y17,Y19,Y21,Y23),(LARGE((Y5,Y11,Y13,Y15,Y17,Y19,Y21,Y23),1)+LARGE((Y5,Y11,Y13,Y15,Y17,Y19,Y21,Y23),2))))</f>
        <v>0</v>
      </c>
    </row>
    <row r="38" spans="2:29" ht="22.05" customHeight="1" x14ac:dyDescent="0.45">
      <c r="B38" s="38" t="s">
        <v>28</v>
      </c>
      <c r="C38" s="39"/>
      <c r="D38" s="40"/>
      <c r="E38" s="24">
        <f>SUM(E6,E9,E10,E12,E14,E16,E18,E20,E22,E24:E33,E35,E36,E41,E43,E44:E55)+IF(SUM(E7,E11,E13,E15,E17,E19,E21,E23)=0,0,IF(COUNTA(E7,E11,E13,E15,E17,E19,E21,E23)=1,SUM(E7,E11,E13,E15,E17,E19,E21,E23),(LARGE((E7,E11,E13,E15,E17,E19,E21,E23),1)+LARGE((E7,E11,E13,E15,E17,E19,E21,E23),2))))</f>
        <v>0</v>
      </c>
      <c r="F38" s="24">
        <f>SUM(F6,F9,F10,F12,F14,F16,F18,F20,F22,F24:F33,F35,F36,F41,F43,F44:F55)+IF(SUM(F7,F11,F13,F15,F17,F19,F21,F23)=0,0,IF(COUNTA(F7,F11,F13,F15,F17,F19,F21,F23)=1,SUM(F7,F11,F13,F15,F17,F19,F21,F23),(LARGE((F7,F11,F13,F15,F17,F19,F21,F23),1)+LARGE((F7,F11,F13,F15,F17,F19,F21,F23),2))))</f>
        <v>0</v>
      </c>
      <c r="G38" s="24">
        <f>SUM(G6,G9,G10,G12,G14,G16,G18,G20,G22,G24:G33,G35,G36,G41,G43,G44:G55)+IF(SUM(G7,G11,G13,G15,G17,G19,G21,G23)=0,0,IF(COUNTA(G7,G11,G13,G15,G17,G19,G21,G23)=1,SUM(G7,G11,G13,G15,G17,G19,G21,G23),(LARGE((G7,G11,G13,G15,G17,G19,G21,G23),1)+LARGE((G7,G11,G13,G15,G17,G19,G21,G23),2))))</f>
        <v>0</v>
      </c>
      <c r="H38" s="24">
        <f>SUM(H6,H9,H10,H12,H14,H16,H18,H20,H22,H24:H33,H35,H36,H41,H43,H44:H55)+IF(SUM(H7,H11,H13,H15,H17,H19,H21,H23)=0,0,IF(COUNTA(H7,H11,H13,H15,H17,H19,H21,H23)=1,SUM(H7,H11,H13,H15,H17,H19,H21,H23),(LARGE((H7,H11,H13,H15,H17,H19,H21,H23),1)+LARGE((H7,H11,H13,H15,H17,H19,H21,H23),2))))</f>
        <v>0</v>
      </c>
      <c r="I38" s="24">
        <f>SUM(I6,I9,I10,I12,I14,I16,I18,I20,I22,I24:I33,I35,I36,I41,I43,I44:I55)+IF(SUM(I7,I11,I13,I15,I17,I19,I21,I23)=0,0,IF(COUNTA(I7,I11,I13,I15,I17,I19,I21,I23)=1,SUM(I7,I11,I13,I15,I17,I19,I21,I23),(LARGE((I7,I11,I13,I15,I17,I19,I21,I23),1)+LARGE((I7,I11,I13,I15,I17,I19,I21,I23),2))))</f>
        <v>0</v>
      </c>
      <c r="J38" s="24">
        <f>SUM(J6,J9,J10,J12,J14,J16,J18,J20,J22,J24:J33,J35,J36,J41,J43,J44:J55)+IF(SUM(J7,J11,J13,J15,J17,J19,J21,J23)=0,0,IF(COUNTA(J7,J11,J13,J15,J17,J19,J21,J23)=1,SUM(J7,J11,J13,J15,J17,J19,J21,J23),(LARGE((J7,J11,J13,J15,J17,J19,J21,J23),1)+LARGE((J7,J11,J13,J15,J17,J19,J21,J23),2))))</f>
        <v>0</v>
      </c>
      <c r="K38" s="24">
        <f>SUM(K6,K9,K10,K12,K14,K16,K18,K20,K22,K24:K33,K35,K36,K41,K43,K44:K55)+IF(SUM(K7,K11,K13,K15,K17,K19,K21,K23)=0,0,IF(COUNTA(K7,K11,K13,K15,K17,K19,K21,K23)=1,SUM(K7,K11,K13,K15,K17,K19,K21,K23),(LARGE((K7,K11,K13,K15,K17,K19,K21,K23),1)+LARGE((K7,K11,K13,K15,K17,K19,K21,K23),2))))</f>
        <v>0</v>
      </c>
      <c r="L38" s="24">
        <f>SUM(L6,L9,L10,L12,L14,L16,L18,L20,L22,L24:L33,L35,L36,L41,L43,L44:L55)+IF(SUM(L7,L11,L13,L15,L17,L19,L21,L23)=0,0,IF(COUNTA(L7,L11,L13,L15,L17,L19,L21,L23)=1,SUM(L7,L11,L13,L15,L17,L19,L21,L23),(LARGE((L7,L11,L13,L15,L17,L19,L21,L23),1)+LARGE((L7,L11,L13,L15,L17,L19,L21,L23),2))))</f>
        <v>0</v>
      </c>
      <c r="M38" s="24">
        <f>SUM(M6,M9,M10,M12,M14,M16,M18,M20,M22,M24:M33,M35,M36,M41,M43,M44:M55)+IF(SUM(M7,M11,M13,M15,M17,M19,M21,M23)=0,0,IF(COUNTA(M7,M11,M13,M15,M17,M19,M21,M23)=1,SUM(M7,M11,M13,M15,M17,M19,M21,M23),(LARGE((M7,M11,M13,M15,M17,M19,M21,M23),1)+LARGE((M7,M11,M13,M15,M17,M19,M21,M23),2))))</f>
        <v>0</v>
      </c>
      <c r="N38" s="24">
        <f>SUM(N6,N9,N10,N12,N14,N16,N18,N20,N22,N24:N33,N35,N36,N41,N43,N44:N55)+IF(SUM(N7,N11,N13,N15,N17,N19,N21,N23)=0,0,IF(COUNTA(N7,N11,N13,N15,N17,N19,N21,N23)=1,SUM(N7,N11,N13,N15,N17,N19,N21,N23),(LARGE((N7,N11,N13,N15,N17,N19,N21,N23),1)+LARGE((N7,N11,N13,N15,N17,N19,N21,N23),2))))</f>
        <v>0</v>
      </c>
      <c r="O38" s="24">
        <f>SUM(O6,O9,O10,O12,O14,O16,O18,O20,O22,O24:O33,O35,O36,O41,O43,O44:O55)+IF(SUM(O7,O11,O13,O15,O17,O19,O21,O23)=0,0,IF(COUNTA(O7,O11,O13,O15,O17,O19,O21,O23)=1,SUM(O7,O11,O13,O15,O17,O19,O21,O23),(LARGE((O7,O11,O13,O15,O17,O19,O21,O23),1)+LARGE((O7,O11,O13,O15,O17,O19,O21,O23),2))))</f>
        <v>0</v>
      </c>
      <c r="P38" s="24">
        <f>SUM(P6,P9,P10,P12,P14,P16,P18,P20,P22,P24:P33,P35,P36,P41,P43,P44:P55)+IF(SUM(P7,P11,P13,P15,P17,P19,P21,P23)=0,0,IF(COUNTA(P7,P11,P13,P15,P17,P19,P21,P23)=1,SUM(P7,P11,P13,P15,P17,P19,P21,P23),(LARGE((P7,P11,P13,P15,P17,P19,P21,P23),1)+LARGE((P7,P11,P13,P15,P17,P19,P21,P23),2))))</f>
        <v>0</v>
      </c>
      <c r="Q38" s="26">
        <f>SUM(Q6,Q9,Q10,Q12,Q14,Q16,Q18,Q20,Q22,Q24:Q33,Q35,Q36,Q41,Q43,Q44:Q55)+IF(SUM(Q7,Q11,Q13,Q15,Q17,Q19,Q21,Q23)=0,0,IF(COUNTA(Q7,Q11,Q13,Q15,Q17,Q19,Q21,Q23)=1,SUM(Q7,Q11,Q13,Q15,Q17,Q19,Q21,Q23),(LARGE((Q7,Q11,Q13,Q15,Q17,Q19,Q21,Q23),1)+LARGE((Q7,Q11,Q13,Q15,Q17,Q19,Q21,Q23),2))))</f>
        <v>0</v>
      </c>
      <c r="R38" s="25" t="str">
        <f>IF(D6&lt;=0.75,AC44,IF(D6&lt;=0.8,AC45,IF(D6&lt;=0.9,AC46,IF(D6&lt;=1,AC47,IF(D6&lt;=1.1,AC48,IF(D6&lt;=1.2,AC49,IF(D6&lt;=1.3,AC50,IF(D6&lt;=1.4,AC51,IF(D6&lt;=1.5,AC52,IF(D6&lt;=1.6,AC53,IF(D6&lt;=1.7,AC54,IF(D6&lt;=1.8,AC55,"#"))))))))))))</f>
        <v>10</v>
      </c>
      <c r="S38" s="24">
        <f>SUM(S6,S9,S10,S12,S14,S16,S18,S20,S22,S24:S33,S35,S36,S41,S43,S44:S55)+IF(SUM(S7,S11,S13,S15,S17,S19,S21,S23)=0,0,IF(COUNTA(S7,S11,S13,S15,S17,S19,S21,S23)=1,SUM(S7,S11,S13,S15,S17,S19,S21,S23),(LARGE((S7,S11,S13,S15,S17,S19,S21,S23),1)+LARGE((S7,S11,S13,S15,S17,S19,S21,S23),2))))</f>
        <v>0</v>
      </c>
      <c r="T38" s="24">
        <f>SUM(T6,T9,T10,T12,T14,T16,T18,T20,T22,T24:T33,T35,T36,T41,T43,T44:T55)+IF(SUM(T7,T11,T13,T15,T17,T19,T21,T23)=0,0,IF(COUNTA(T7,T11,T13,T15,T17,T19,T21,T23)=1,SUM(T7,T11,T13,T15,T17,T19,T21,T23),(LARGE((T7,T11,T13,T15,T17,T19,T21,T23),1)+LARGE((T7,T11,T13,T15,T17,T19,T21,T23),2))))</f>
        <v>0</v>
      </c>
      <c r="U38" s="24">
        <f>SUM(U6,U9,U10,U12,U14,U16,U18,U20,U22,U24:U33,U35,U36,U41,U43,U44:U55)+IF(SUM(U7,U11,U13,U15,U17,U19,U21,U23)=0,0,IF(COUNTA(U7,U11,U13,U15,U17,U19,U21,U23)=1,SUM(U7,U11,U13,U15,U17,U19,U21,U23),(LARGE((U7,U11,U13,U15,U17,U19,U21,U23),1)+LARGE((U7,U11,U13,U15,U17,U19,U21,U23),2))))</f>
        <v>0</v>
      </c>
      <c r="V38" s="24">
        <f>SUM(V6,V9,V10,V12,V14,V16,V18,V20,V22,V24:V33,V35,V36,V41,V43,V44:V55)+IF(SUM(V7,V11,V13,V15,V17,V19,V21,V23)=0,0,IF(COUNTA(V7,V11,V13,V15,V17,V19,V21,V23)=1,SUM(V7,V11,V13,V15,V17,V19,V21,V23),(LARGE((V7,V11,V13,V15,V17,V19,V21,V23),1)+LARGE((V7,V11,V13,V15,V17,V19,V21,V23),2))))</f>
        <v>0</v>
      </c>
      <c r="W38" s="24">
        <f>SUM(W6,W9,W10,W12,W14,W16,W18,W20,W22,W24:W33,W35,W36,W41,W43,W44:W55)+IF(SUM(W7,W11,W13,W15,W17,W19,W21,W23)=0,0,IF(COUNTA(W7,W11,W13,W15,W17,W19,W21,W23)=1,SUM(W7,W11,W13,W15,W17,W19,W21,W23),(LARGE((W7,W11,W13,W15,W17,W19,W21,W23),1)+LARGE((W7,W11,W13,W15,W17,W19,W21,W23),2))))</f>
        <v>0</v>
      </c>
      <c r="X38" s="24">
        <f>SUM(X6,X9,X10,X12,X14,X16,X18,X20,X22,X24:X33,X35,X36,X41,X43,X44:X55)+IF(SUM(X7,X11,X13,X15,X17,X19,X21,X23)=0,0,IF(COUNTA(X7,X11,X13,X15,X17,X19,X21,X23)=1,SUM(X7,X11,X13,X15,X17,X19,X21,X23),(LARGE((X7,X11,X13,X15,X17,X19,X21,X23),1)+LARGE((X7,X11,X13,X15,X17,X19,X21,X23),2))))</f>
        <v>0</v>
      </c>
      <c r="Y38" s="24">
        <f>SUM(Y6,Y9,Y10,Y12,Y14,Y16,Y18,Y20,Y22,Y24:Y33,Y35,Y36,Y41,Y43,Y44:Y55)+IF(SUM(Y7,Y11,Y13,Y15,Y17,Y19,Y21,Y23)=0,0,IF(COUNTA(Y7,Y11,Y13,Y15,Y17,Y19,Y21,Y23)=1,SUM(Y7,Y11,Y13,Y15,Y17,Y19,Y21,Y23),(LARGE((Y7,Y11,Y13,Y15,Y17,Y19,Y21,Y23),1)+LARGE((Y7,Y11,Y13,Y15,Y17,Y19,Y21,Y23),2))))</f>
        <v>0</v>
      </c>
    </row>
    <row r="39" spans="2:29" ht="16.05" customHeight="1" x14ac:dyDescent="0.45">
      <c r="B39" s="41" t="s">
        <v>29</v>
      </c>
      <c r="C39" s="42"/>
      <c r="D39" s="43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44"/>
      <c r="R39" s="45"/>
      <c r="S39" s="7"/>
      <c r="T39" s="7"/>
      <c r="U39" s="7"/>
      <c r="V39" s="7"/>
      <c r="W39" s="7"/>
      <c r="X39" s="7"/>
      <c r="Y39" s="7"/>
    </row>
    <row r="40" spans="2:29" ht="18" customHeight="1" x14ac:dyDescent="0.45"/>
    <row r="41" spans="2:29" ht="13.95" customHeight="1" x14ac:dyDescent="0.45">
      <c r="B41" s="46" t="s">
        <v>33</v>
      </c>
      <c r="C41" s="34" t="s">
        <v>34</v>
      </c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1"/>
      <c r="R41" s="31"/>
      <c r="S41" s="2"/>
      <c r="T41" s="2"/>
      <c r="U41" s="2"/>
      <c r="V41" s="2"/>
      <c r="W41" s="2"/>
      <c r="X41" s="2"/>
      <c r="Y41" s="2"/>
      <c r="AA41" s="28" t="s">
        <v>30</v>
      </c>
      <c r="AB41" s="28"/>
      <c r="AC41" s="28"/>
    </row>
    <row r="42" spans="2:29" ht="13.95" customHeight="1" x14ac:dyDescent="0.45">
      <c r="B42" s="46"/>
      <c r="C42" s="29" t="s">
        <v>35</v>
      </c>
      <c r="D42" s="9" t="s">
        <v>15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1"/>
      <c r="R42" s="31"/>
      <c r="S42" s="2"/>
      <c r="T42" s="2"/>
      <c r="U42" s="2"/>
      <c r="V42" s="2"/>
      <c r="W42" s="2"/>
      <c r="X42" s="2"/>
      <c r="Y42" s="2"/>
      <c r="AA42" s="32" t="s">
        <v>31</v>
      </c>
      <c r="AB42" s="33" t="s">
        <v>32</v>
      </c>
      <c r="AC42" s="33"/>
    </row>
    <row r="43" spans="2:29" ht="13.95" customHeight="1" x14ac:dyDescent="0.45">
      <c r="B43" s="46"/>
      <c r="C43" s="30"/>
      <c r="D43" s="9" t="s">
        <v>16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31"/>
      <c r="R43" s="31"/>
      <c r="S43" s="2"/>
      <c r="T43" s="2"/>
      <c r="U43" s="2"/>
      <c r="V43" s="2"/>
      <c r="W43" s="2"/>
      <c r="X43" s="2"/>
      <c r="Y43" s="2"/>
      <c r="AA43" s="32"/>
      <c r="AB43" s="8" t="s">
        <v>15</v>
      </c>
      <c r="AC43" s="8" t="s">
        <v>16</v>
      </c>
    </row>
    <row r="44" spans="2:29" ht="13.95" customHeight="1" x14ac:dyDescent="0.45">
      <c r="B44" s="46"/>
      <c r="C44" s="34" t="s">
        <v>36</v>
      </c>
      <c r="D44" s="3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6"/>
      <c r="R44" s="37"/>
      <c r="S44" s="2"/>
      <c r="T44" s="2"/>
      <c r="U44" s="2"/>
      <c r="V44" s="2"/>
      <c r="W44" s="2"/>
      <c r="X44" s="2"/>
      <c r="Y44" s="2"/>
      <c r="AA44" s="10">
        <v>0.75</v>
      </c>
      <c r="AB44" s="10" t="str">
        <f>IF(Q37&gt;=201,"3",IF(Q37&gt;=141,"4",IF(Q37&gt;=101,"5",IF(Q37&gt;=72,"6",IF(Q37&gt;=51,"7",IF(Q37&gt;=34,"8",IF(Q37&gt;=11,"9","10")))))))</f>
        <v>10</v>
      </c>
      <c r="AC44" s="10" t="str">
        <f>IF(Q38&gt;=201,"3",IF(Q38&gt;=141,"4",IF(Q38&gt;=101,"5",IF(Q38&gt;=72,"6",IF(Q38&gt;=51,"7",IF(Q38&gt;=34,"8",IF(Q38&gt;=11,"9","10")))))))</f>
        <v>10</v>
      </c>
    </row>
    <row r="45" spans="2:29" ht="13.95" customHeight="1" x14ac:dyDescent="0.45">
      <c r="B45" s="46"/>
      <c r="C45" s="34" t="s">
        <v>37</v>
      </c>
      <c r="D45" s="3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36"/>
      <c r="R45" s="37"/>
      <c r="S45" s="2"/>
      <c r="T45" s="2"/>
      <c r="U45" s="2"/>
      <c r="V45" s="2"/>
      <c r="W45" s="2"/>
      <c r="X45" s="2"/>
      <c r="Y45" s="2"/>
      <c r="AA45" s="10">
        <v>0.8</v>
      </c>
      <c r="AB45" s="10" t="str">
        <f>IF(Q37&gt;=226,"3",IF(Q37&gt;=161,"4",IF(Q37&gt;=117,"5",IF(Q37&gt;=86,"6",IF(Q37&gt;=63,"7",IF(Q37&gt;=45,"8",IF(Q37&gt;=31,"9","10")))))))</f>
        <v>10</v>
      </c>
      <c r="AC45" s="10" t="str">
        <f>IF(Q38&gt;=226,"3",IF(Q38&gt;=161,"4",IF(Q38&gt;=117,"5",IF(Q38&gt;=86,"6",IF(Q38&gt;=63,"7",IF(Q38&gt;=45,"8",IF(Q38&gt;=31,"9","10")))))))</f>
        <v>10</v>
      </c>
    </row>
    <row r="46" spans="2:29" ht="13.95" customHeight="1" x14ac:dyDescent="0.45">
      <c r="B46" s="46"/>
      <c r="C46" s="34" t="s">
        <v>38</v>
      </c>
      <c r="D46" s="3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6"/>
      <c r="R46" s="37"/>
      <c r="S46" s="2"/>
      <c r="T46" s="2"/>
      <c r="U46" s="2"/>
      <c r="V46" s="2"/>
      <c r="W46" s="2"/>
      <c r="X46" s="2"/>
      <c r="Y46" s="2"/>
      <c r="AA46" s="10">
        <v>0.9</v>
      </c>
      <c r="AB46" s="10" t="str">
        <f>IF(Q37&gt;=251,"3",IF(Q37&gt;=181,"4",IF(Q37&gt;=134,"5",IF(Q37&gt;=101,"6",IF(Q37&gt;=76,"7",IF(Q37&gt;=56,"8",IF(Q37&gt;=41,"9","10")))))))</f>
        <v>10</v>
      </c>
      <c r="AC46" s="10" t="str">
        <f>IF(Q38&gt;=251,"3",IF(Q38&gt;=181,"4",IF(Q38&gt;=134,"5",IF(Q38&gt;=101,"6",IF(Q38&gt;=76,"7",IF(Q38&gt;=56,"8",IF(Q38&gt;=41,"9","10")))))))</f>
        <v>10</v>
      </c>
    </row>
    <row r="47" spans="2:29" ht="13.95" customHeight="1" x14ac:dyDescent="0.45">
      <c r="B47" s="46"/>
      <c r="C47" s="34" t="s">
        <v>39</v>
      </c>
      <c r="D47" s="3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6"/>
      <c r="R47" s="37"/>
      <c r="S47" s="2"/>
      <c r="T47" s="2"/>
      <c r="U47" s="2"/>
      <c r="V47" s="2"/>
      <c r="W47" s="2"/>
      <c r="X47" s="2"/>
      <c r="Y47" s="2"/>
      <c r="AA47" s="10">
        <v>1</v>
      </c>
      <c r="AB47" s="10" t="str">
        <f>IF(Q37&gt;=301,"3",IF(Q37&gt;=221,"4",IF(Q37&gt;=167,"5",IF(Q37&gt;=129,"6",IF(Q37&gt;=101,"7",IF(Q37&gt;=78,"8",IF(Q37&gt;=61,"9","10")))))))</f>
        <v>10</v>
      </c>
      <c r="AC47" s="10" t="str">
        <f>IF(Q38&gt;=301,"3",IF(Q38&gt;=221,"4",IF(Q38&gt;=167,"5",IF(Q38&gt;=129,"6",IF(Q38&gt;=101,"7",IF(Q38&gt;=78,"8",IF(Q38&gt;=61,"9","10")))))))</f>
        <v>10</v>
      </c>
    </row>
    <row r="48" spans="2:29" ht="13.95" customHeight="1" x14ac:dyDescent="0.45">
      <c r="B48" s="46"/>
      <c r="C48" s="34" t="s">
        <v>40</v>
      </c>
      <c r="D48" s="3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6"/>
      <c r="R48" s="37"/>
      <c r="S48" s="2"/>
      <c r="T48" s="2"/>
      <c r="U48" s="2"/>
      <c r="V48" s="2"/>
      <c r="W48" s="2"/>
      <c r="X48" s="2"/>
      <c r="Y48" s="2"/>
      <c r="AA48" s="10">
        <v>1.1000000000000001</v>
      </c>
      <c r="AB48" s="10" t="str">
        <f>IF(Q37&gt;=326,"3",IF(Q37&gt;=241,"4",IF(Q37&gt;=184,"5",IF(Q37&gt;=143,"6",IF(Q37&gt;=113,"7",IF(Q37&gt;=89,"8",IF(Q37&gt;=71,"9","10")))))))</f>
        <v>10</v>
      </c>
      <c r="AC48" s="10" t="str">
        <f>IF(Q38&gt;=326,"3",IF(Q38&gt;=241,"4",IF(Q38&gt;=184,"5",IF(Q38&gt;=143,"6",IF(Q38&gt;=113,"7",IF(Q38&gt;=89,"8",IF(Q38&gt;=71,"9","10")))))))</f>
        <v>10</v>
      </c>
    </row>
    <row r="49" spans="2:29" ht="13.95" customHeight="1" x14ac:dyDescent="0.45">
      <c r="B49" s="46"/>
      <c r="C49" s="34" t="s">
        <v>41</v>
      </c>
      <c r="D49" s="3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6"/>
      <c r="R49" s="37"/>
      <c r="S49" s="2"/>
      <c r="T49" s="2"/>
      <c r="U49" s="2"/>
      <c r="V49" s="2"/>
      <c r="W49" s="2"/>
      <c r="X49" s="2"/>
      <c r="Y49" s="2"/>
      <c r="AA49" s="10">
        <v>1.2</v>
      </c>
      <c r="AB49" s="10" t="str">
        <f>IF(Q37&gt;=376,"3",IF(Q37&gt;=281,"4",IF(Q37&gt;=217,"5",IF(Q37&gt;=172,"6",IF(Q37&gt;=138,"7",IF(Q37&gt;=112,"8",IF(Q37&gt;=91,"9","10")))))))</f>
        <v>10</v>
      </c>
      <c r="AC49" s="10" t="str">
        <f>IF(Q38&gt;=376,"3",IF(Q38&gt;=281,"4",IF(Q38&gt;=217,"5",IF(Q38&gt;=172,"6",IF(Q38&gt;=138,"7",IF(Q38&gt;=112,"8",IF(Q38&gt;=91,"9","10")))))))</f>
        <v>10</v>
      </c>
    </row>
    <row r="50" spans="2:29" ht="13.95" customHeight="1" x14ac:dyDescent="0.45">
      <c r="B50" s="46"/>
      <c r="C50" s="34" t="s">
        <v>42</v>
      </c>
      <c r="D50" s="3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6"/>
      <c r="R50" s="37"/>
      <c r="S50" s="2"/>
      <c r="T50" s="2"/>
      <c r="U50" s="2"/>
      <c r="V50" s="2"/>
      <c r="W50" s="2"/>
      <c r="X50" s="2"/>
      <c r="Y50" s="2"/>
      <c r="AA50" s="10">
        <v>1.3</v>
      </c>
      <c r="AB50" s="10" t="str">
        <f>IF(Q37&gt;=401,"3",IF(Q37&gt;=301,"4",IF(Q37&gt;=234,"5",IF(Q37&gt;=186,"6",IF(Q37&gt;=151,"7",IF(Q37&gt;=123,"8",IF(Q37&gt;=101,"9","10")))))))</f>
        <v>10</v>
      </c>
      <c r="AC50" s="10" t="str">
        <f>IF(Q38&gt;=401,"3",IF(Q38&gt;=301,"4",IF(Q38&gt;=234,"5",IF(Q38&gt;=186,"6",IF(Q38&gt;=151,"7",IF(Q38&gt;=123,"8",IF(Q38&gt;=101,"9","10")))))))</f>
        <v>10</v>
      </c>
    </row>
    <row r="51" spans="2:29" ht="13.95" customHeight="1" x14ac:dyDescent="0.45">
      <c r="B51" s="46"/>
      <c r="C51" s="34" t="s">
        <v>43</v>
      </c>
      <c r="D51" s="3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6"/>
      <c r="R51" s="37"/>
      <c r="S51" s="2"/>
      <c r="T51" s="2"/>
      <c r="U51" s="2"/>
      <c r="V51" s="2"/>
      <c r="W51" s="2"/>
      <c r="X51" s="2"/>
      <c r="Y51" s="2"/>
      <c r="AA51" s="10">
        <v>1.4</v>
      </c>
      <c r="AB51" s="10" t="str">
        <f>IF(Q37&gt;=451,"3",IF(Q37&gt;=341,"4",IF(Q37&gt;=267,"5",IF(Q37&gt;=215,"6",IF(Q37&gt;=176,"7",IF(Q37&gt;=145,"8",IF(Q37&gt;=121,"9","10")))))))</f>
        <v>10</v>
      </c>
      <c r="AC51" s="10" t="str">
        <f>IF(Q38&gt;=451,"3",IF(Q38&gt;=341,"4",IF(Q38&gt;=267,"5",IF(Q38&gt;=215,"6",IF(Q38&gt;=176,"7",IF(Q38&gt;=145,"8",IF(Q38&gt;=121,"9","10")))))))</f>
        <v>10</v>
      </c>
    </row>
    <row r="52" spans="2:29" ht="13.95" customHeight="1" x14ac:dyDescent="0.45">
      <c r="B52" s="46"/>
      <c r="C52" s="34" t="s">
        <v>44</v>
      </c>
      <c r="D52" s="3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36"/>
      <c r="R52" s="37"/>
      <c r="S52" s="2"/>
      <c r="T52" s="2"/>
      <c r="U52" s="2"/>
      <c r="V52" s="2"/>
      <c r="W52" s="2"/>
      <c r="X52" s="2"/>
      <c r="Y52" s="2"/>
      <c r="AA52" s="10">
        <v>1.5</v>
      </c>
      <c r="AB52" s="10" t="str">
        <f>IF(Q37&gt;=501,"3",IF(Q37&gt;=381,"4",IF(Q37&gt;=301,"5",IF(Q37&gt;=243,"6",IF(Q37&gt;=201,"7",IF(Q37&gt;=167,"8",IF(Q37&gt;=141,"9","10")))))))</f>
        <v>10</v>
      </c>
      <c r="AC52" s="10" t="str">
        <f>IF(Q38&gt;=501,"3",IF(Q38&gt;=381,"4",IF(Q38&gt;=301,"5",IF(Q38&gt;=243,"6",IF(Q38&gt;=201,"7",IF(Q38&gt;=167,"8",IF(Q38&gt;=141,"9","10")))))))</f>
        <v>10</v>
      </c>
    </row>
    <row r="53" spans="2:29" ht="13.95" customHeight="1" x14ac:dyDescent="0.45">
      <c r="B53" s="46"/>
      <c r="C53" s="34"/>
      <c r="D53" s="3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36"/>
      <c r="R53" s="37"/>
      <c r="S53" s="2"/>
      <c r="T53" s="2"/>
      <c r="U53" s="2"/>
      <c r="V53" s="2"/>
      <c r="W53" s="2"/>
      <c r="X53" s="2"/>
      <c r="Y53" s="2"/>
      <c r="AA53" s="10">
        <v>1.6</v>
      </c>
      <c r="AB53" s="10" t="str">
        <f>IF(Q37&gt;=526,"3",IF(Q37&gt;=401,"4",IF(Q37&gt;=317,"5",IF(Q37&gt;=258,"6",IF(Q37&gt;=213,"7",IF(Q37&gt;=178,"8",IF(Q37&gt;=151,"9","10")))))))</f>
        <v>10</v>
      </c>
      <c r="AC53" s="10" t="str">
        <f>IF(Q38&gt;=526,"3",IF(Q38&gt;=401,"4",IF(Q38&gt;=317,"5",IF(Q38&gt;=258,"6",IF(Q38&gt;=213,"7",IF(Q38&gt;=178,"8",IF(Q38&gt;=151,"9","10")))))))</f>
        <v>10</v>
      </c>
    </row>
    <row r="54" spans="2:29" ht="13.95" customHeight="1" x14ac:dyDescent="0.45">
      <c r="B54" s="46"/>
      <c r="C54" s="34"/>
      <c r="D54" s="3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36"/>
      <c r="R54" s="37"/>
      <c r="S54" s="2"/>
      <c r="T54" s="2"/>
      <c r="U54" s="2"/>
      <c r="V54" s="2"/>
      <c r="W54" s="2"/>
      <c r="X54" s="2"/>
      <c r="Y54" s="2"/>
      <c r="AA54" s="10">
        <v>1.7</v>
      </c>
      <c r="AB54" s="10" t="str">
        <f>IF(Q37&gt;=576,"3",IF(Q37&gt;=441,"4",IF(Q37&gt;=351,"5",IF(Q37&gt;=286,"6",IF(Q37&gt;=238,"7",IF(Q37&gt;=201,"8",IF(Q37&gt;=171,"9","10")))))))</f>
        <v>10</v>
      </c>
      <c r="AC54" s="10" t="str">
        <f>IF(Q38&gt;=576,"3",IF(Q38&gt;=441,"4",IF(Q38&gt;=351,"5",IF(Q38&gt;=286,"6",IF(Q38&gt;=238,"7",IF(Q38&gt;=201,"8",IF(Q38&gt;=171,"9","10")))))))</f>
        <v>10</v>
      </c>
    </row>
    <row r="55" spans="2:29" ht="13.95" customHeight="1" x14ac:dyDescent="0.45">
      <c r="B55" s="46"/>
      <c r="C55" s="34"/>
      <c r="D55" s="3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36"/>
      <c r="R55" s="37"/>
      <c r="S55" s="2"/>
      <c r="T55" s="2"/>
      <c r="U55" s="2"/>
      <c r="V55" s="2"/>
      <c r="W55" s="2"/>
      <c r="X55" s="2"/>
      <c r="Y55" s="2"/>
      <c r="AA55" s="10">
        <v>1.8</v>
      </c>
      <c r="AB55" s="10" t="str">
        <f>IF(Q37&gt;=601,"3",IF(Q37&gt;=461,"4",IF(Q37&gt;=367,"5",IF(Q37&gt;=301,"6",IF(Q37&gt;=251,"7",IF(Q37&gt;=212,"8",IF(Q37&gt;=181,"9","10")))))))</f>
        <v>10</v>
      </c>
      <c r="AC55" s="10" t="str">
        <f>IF(Q38&gt;=601,"3",IF(Q38&gt;=461,"4",IF(Q38&gt;=367,"5",IF(Q38&gt;=301,"6",IF(Q38&gt;=251,"7",IF(Q38&gt;=212,"8",IF(Q38&gt;=181,"9","10")))))))</f>
        <v>10</v>
      </c>
    </row>
  </sheetData>
  <mergeCells count="126">
    <mergeCell ref="AA8:AC8"/>
    <mergeCell ref="B15:C15"/>
    <mergeCell ref="B13:C13"/>
    <mergeCell ref="B11:C11"/>
    <mergeCell ref="B7:C7"/>
    <mergeCell ref="B5:C5"/>
    <mergeCell ref="B12:C12"/>
    <mergeCell ref="Q12:R12"/>
    <mergeCell ref="B14:C14"/>
    <mergeCell ref="Q14:R14"/>
    <mergeCell ref="B8:B9"/>
    <mergeCell ref="Q8:R8"/>
    <mergeCell ref="Q9:R9"/>
    <mergeCell ref="AA9:AC9"/>
    <mergeCell ref="B10:C10"/>
    <mergeCell ref="Q10:R10"/>
    <mergeCell ref="AA10:AC11"/>
    <mergeCell ref="AA12:AC13"/>
    <mergeCell ref="AA14:AC15"/>
    <mergeCell ref="T2:T3"/>
    <mergeCell ref="E2:F2"/>
    <mergeCell ref="Y2:Y3"/>
    <mergeCell ref="AA2:AC3"/>
    <mergeCell ref="B4:C4"/>
    <mergeCell ref="Q4:R4"/>
    <mergeCell ref="B6:C6"/>
    <mergeCell ref="Q6:R6"/>
    <mergeCell ref="K2:L2"/>
    <mergeCell ref="M2:N2"/>
    <mergeCell ref="O2:O3"/>
    <mergeCell ref="P2:P3"/>
    <mergeCell ref="Q2:R3"/>
    <mergeCell ref="S2:S3"/>
    <mergeCell ref="B2:C3"/>
    <mergeCell ref="D2:D3"/>
    <mergeCell ref="G2:H2"/>
    <mergeCell ref="I2:J2"/>
    <mergeCell ref="W2:W3"/>
    <mergeCell ref="X2:X3"/>
    <mergeCell ref="V2:V3"/>
    <mergeCell ref="U2:U3"/>
    <mergeCell ref="AA4:AC5"/>
    <mergeCell ref="AA6:AC7"/>
    <mergeCell ref="B20:C20"/>
    <mergeCell ref="Q20:R20"/>
    <mergeCell ref="B22:C22"/>
    <mergeCell ref="Q22:R22"/>
    <mergeCell ref="B16:C16"/>
    <mergeCell ref="Q16:R16"/>
    <mergeCell ref="B18:C18"/>
    <mergeCell ref="Q18:R18"/>
    <mergeCell ref="AA20:AC21"/>
    <mergeCell ref="AA22:AC23"/>
    <mergeCell ref="Q23:R23"/>
    <mergeCell ref="AA16:AC17"/>
    <mergeCell ref="AA18:AC19"/>
    <mergeCell ref="B23:C23"/>
    <mergeCell ref="B21:C21"/>
    <mergeCell ref="B19:C19"/>
    <mergeCell ref="B17:C17"/>
    <mergeCell ref="AA28:AC28"/>
    <mergeCell ref="Q29:R29"/>
    <mergeCell ref="AA29:AC29"/>
    <mergeCell ref="Q30:R30"/>
    <mergeCell ref="AA30:AC30"/>
    <mergeCell ref="Q31:R31"/>
    <mergeCell ref="AA31:AC31"/>
    <mergeCell ref="B24:B33"/>
    <mergeCell ref="Q24:R24"/>
    <mergeCell ref="AA24:AC24"/>
    <mergeCell ref="Q25:R25"/>
    <mergeCell ref="AA25:AC25"/>
    <mergeCell ref="Q26:R26"/>
    <mergeCell ref="AA26:AC26"/>
    <mergeCell ref="Q27:R27"/>
    <mergeCell ref="AA27:AC27"/>
    <mergeCell ref="Q28:R28"/>
    <mergeCell ref="Q32:R32"/>
    <mergeCell ref="AA32:AC32"/>
    <mergeCell ref="Q33:R33"/>
    <mergeCell ref="AA33:AC33"/>
    <mergeCell ref="B34:B35"/>
    <mergeCell ref="Q34:R34"/>
    <mergeCell ref="AA34:AC34"/>
    <mergeCell ref="Q35:R35"/>
    <mergeCell ref="AA35:AC35"/>
    <mergeCell ref="B36:C36"/>
    <mergeCell ref="Q36:R36"/>
    <mergeCell ref="AA36:AC36"/>
    <mergeCell ref="B37:D37"/>
    <mergeCell ref="B38:D38"/>
    <mergeCell ref="B39:D39"/>
    <mergeCell ref="Q39:R39"/>
    <mergeCell ref="B41:B55"/>
    <mergeCell ref="C41:D41"/>
    <mergeCell ref="Q41:R41"/>
    <mergeCell ref="C44:D44"/>
    <mergeCell ref="Q44:R44"/>
    <mergeCell ref="C45:D45"/>
    <mergeCell ref="Q45:R45"/>
    <mergeCell ref="C46:D46"/>
    <mergeCell ref="Q46:R46"/>
    <mergeCell ref="C47:D47"/>
    <mergeCell ref="Q47:R47"/>
    <mergeCell ref="C48:D48"/>
    <mergeCell ref="Q48:R48"/>
    <mergeCell ref="AA41:AC41"/>
    <mergeCell ref="C42:C43"/>
    <mergeCell ref="Q42:R42"/>
    <mergeCell ref="AA42:AA43"/>
    <mergeCell ref="AB42:AC42"/>
    <mergeCell ref="Q43:R43"/>
    <mergeCell ref="C55:D55"/>
    <mergeCell ref="Q55:R55"/>
    <mergeCell ref="C52:D52"/>
    <mergeCell ref="Q52:R52"/>
    <mergeCell ref="C53:D53"/>
    <mergeCell ref="Q53:R53"/>
    <mergeCell ref="C54:D54"/>
    <mergeCell ref="Q54:R54"/>
    <mergeCell ref="C49:D49"/>
    <mergeCell ref="Q49:R49"/>
    <mergeCell ref="C50:D50"/>
    <mergeCell ref="Q50:R50"/>
    <mergeCell ref="C51:D51"/>
    <mergeCell ref="Q51:R51"/>
  </mergeCells>
  <phoneticPr fontId="1"/>
  <conditionalFormatting sqref="AA44:AA55">
    <cfRule type="cellIs" dxfId="1" priority="1" operator="equal">
      <formula>$D$6</formula>
    </cfRule>
    <cfRule type="cellIs" dxfId="0" priority="2" operator="equal">
      <formula>$D$4</formula>
    </cfRule>
  </conditionalFormatting>
  <pageMargins left="0.25" right="0.25" top="0.75" bottom="0.75" header="0.3" footer="0.3"/>
  <pageSetup paperSize="1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木村遥</dc:creator>
  <cp:lastModifiedBy>遥 木村</cp:lastModifiedBy>
  <cp:lastPrinted>2023-10-05T14:37:55Z</cp:lastPrinted>
  <dcterms:created xsi:type="dcterms:W3CDTF">2023-02-18T13:42:33Z</dcterms:created>
  <dcterms:modified xsi:type="dcterms:W3CDTF">2023-10-11T16:18:59Z</dcterms:modified>
</cp:coreProperties>
</file>