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90" windowWidth="19155" windowHeight="8220"/>
  </bookViews>
  <sheets>
    <sheet name="FX成績表" sheetId="1" r:id="rId1"/>
  </sheets>
  <definedNames>
    <definedName name="_xlnm.Print_Area" localSheetId="0">FX成績表!$A$1:$K$55</definedName>
    <definedName name="_xlnm.Print_Titles" localSheetId="0">FX成績表!$A$1:$IT$1</definedName>
  </definedNames>
  <calcPr calcId="125725"/>
</workbook>
</file>

<file path=xl/calcChain.xml><?xml version="1.0" encoding="utf-8"?>
<calcChain xmlns="http://schemas.openxmlformats.org/spreadsheetml/2006/main">
  <c r="E16" i="1"/>
  <c r="D16"/>
  <c r="G16" s="1"/>
  <c r="M14"/>
  <c r="B14"/>
  <c r="M13"/>
  <c r="B13"/>
  <c r="M12"/>
  <c r="B12"/>
  <c r="M11"/>
  <c r="B11"/>
  <c r="M10"/>
  <c r="B10"/>
  <c r="M9"/>
  <c r="B9"/>
  <c r="M8"/>
  <c r="B8"/>
  <c r="N7"/>
  <c r="N8" s="1"/>
  <c r="N9" s="1"/>
  <c r="N10" s="1"/>
  <c r="N11" s="1"/>
  <c r="N12" s="1"/>
  <c r="N13" s="1"/>
  <c r="N14" s="1"/>
  <c r="M7"/>
  <c r="B7"/>
  <c r="O6"/>
  <c r="O7" s="1"/>
  <c r="O8" s="1"/>
  <c r="O9" s="1"/>
  <c r="O10" s="1"/>
  <c r="O11" s="1"/>
  <c r="O12" s="1"/>
  <c r="O13" s="1"/>
  <c r="O14" s="1"/>
  <c r="N6"/>
  <c r="M6"/>
  <c r="F6"/>
  <c r="F7" s="1"/>
  <c r="B6"/>
  <c r="P5"/>
  <c r="O5"/>
  <c r="M5"/>
  <c r="F8" l="1"/>
  <c r="J7"/>
  <c r="G7"/>
  <c r="H7" s="1"/>
  <c r="J6"/>
  <c r="P6" s="1"/>
  <c r="F9" l="1"/>
  <c r="J8"/>
  <c r="G8"/>
  <c r="H8" s="1"/>
  <c r="K7"/>
  <c r="L7" s="1"/>
  <c r="P7"/>
  <c r="P8" l="1"/>
  <c r="K8"/>
  <c r="L8" s="1"/>
  <c r="F10"/>
  <c r="J9"/>
  <c r="G9"/>
  <c r="H9" s="1"/>
  <c r="K9" l="1"/>
  <c r="L9" s="1"/>
  <c r="P9"/>
  <c r="F11"/>
  <c r="J10"/>
  <c r="G10"/>
  <c r="H10" s="1"/>
  <c r="P10" l="1"/>
  <c r="K10"/>
  <c r="L10" s="1"/>
  <c r="F12"/>
  <c r="J11"/>
  <c r="G11"/>
  <c r="H11" s="1"/>
  <c r="K11" l="1"/>
  <c r="L11" s="1"/>
  <c r="P11"/>
  <c r="F13"/>
  <c r="J12"/>
  <c r="G12"/>
  <c r="H12" s="1"/>
  <c r="F14" l="1"/>
  <c r="J13"/>
  <c r="G13"/>
  <c r="H13" s="1"/>
  <c r="P12"/>
  <c r="K12"/>
  <c r="L12" s="1"/>
  <c r="J14" l="1"/>
  <c r="G14"/>
  <c r="H14" s="1"/>
  <c r="K13"/>
  <c r="L13" s="1"/>
  <c r="P13"/>
  <c r="K16" l="1"/>
  <c r="P14"/>
  <c r="K14"/>
  <c r="L14" s="1"/>
</calcChain>
</file>

<file path=xl/sharedStrings.xml><?xml version="1.0" encoding="utf-8"?>
<sst xmlns="http://schemas.openxmlformats.org/spreadsheetml/2006/main" count="34" uniqueCount="32">
  <si>
    <t>◆FX損益計算表◆</t>
    <rPh sb="3" eb="5">
      <t>ソンエキ</t>
    </rPh>
    <rPh sb="5" eb="7">
      <t>ケイサン</t>
    </rPh>
    <rPh sb="7" eb="8">
      <t>ヒョウ</t>
    </rPh>
    <phoneticPr fontId="6"/>
  </si>
  <si>
    <t>No.</t>
    <phoneticPr fontId="6"/>
  </si>
  <si>
    <t>*年*週経過</t>
    <rPh sb="1" eb="2">
      <t>ネン</t>
    </rPh>
    <rPh sb="3" eb="4">
      <t>シュウ</t>
    </rPh>
    <rPh sb="4" eb="6">
      <t>ケイカ</t>
    </rPh>
    <phoneticPr fontId="6"/>
  </si>
  <si>
    <t>運用資産</t>
    <rPh sb="0" eb="2">
      <t>ウンヨウ</t>
    </rPh>
    <rPh sb="2" eb="4">
      <t>シサン</t>
    </rPh>
    <phoneticPr fontId="6"/>
  </si>
  <si>
    <t>時価計算</t>
    <rPh sb="0" eb="2">
      <t>ジカ</t>
    </rPh>
    <rPh sb="2" eb="4">
      <t>ケイサン</t>
    </rPh>
    <phoneticPr fontId="6"/>
  </si>
  <si>
    <t>グラフ出力用</t>
    <rPh sb="3" eb="6">
      <t>シュツリョクヨウ</t>
    </rPh>
    <phoneticPr fontId="6"/>
  </si>
  <si>
    <t>投入資金</t>
    <phoneticPr fontId="6"/>
  </si>
  <si>
    <t>確定損益</t>
    <rPh sb="0" eb="2">
      <t>カクテイ</t>
    </rPh>
    <rPh sb="2" eb="4">
      <t>ソンエキ</t>
    </rPh>
    <phoneticPr fontId="6"/>
  </si>
  <si>
    <t>口座残高</t>
    <rPh sb="0" eb="2">
      <t>コウザ</t>
    </rPh>
    <rPh sb="2" eb="4">
      <t>ザンダカ</t>
    </rPh>
    <phoneticPr fontId="6"/>
  </si>
  <si>
    <t>週間
利益率</t>
    <rPh sb="0" eb="2">
      <t>シュウカン</t>
    </rPh>
    <rPh sb="3" eb="5">
      <t>リエキ</t>
    </rPh>
    <rPh sb="5" eb="6">
      <t>リツ</t>
    </rPh>
    <phoneticPr fontId="6"/>
  </si>
  <si>
    <t>年換算
利益率</t>
    <rPh sb="0" eb="1">
      <t>ネン</t>
    </rPh>
    <rPh sb="1" eb="3">
      <t>カンサン</t>
    </rPh>
    <rPh sb="4" eb="6">
      <t>リエキ</t>
    </rPh>
    <rPh sb="6" eb="7">
      <t>リツ</t>
    </rPh>
    <phoneticPr fontId="6"/>
  </si>
  <si>
    <t>含み損益</t>
    <rPh sb="0" eb="1">
      <t>フク</t>
    </rPh>
    <rPh sb="2" eb="4">
      <t>ソンエキ</t>
    </rPh>
    <phoneticPr fontId="6"/>
  </si>
  <si>
    <t>時価評価額</t>
    <rPh sb="0" eb="2">
      <t>ジカ</t>
    </rPh>
    <rPh sb="2" eb="5">
      <t>ヒョウカガク</t>
    </rPh>
    <phoneticPr fontId="6"/>
  </si>
  <si>
    <t>週間
総利益率</t>
    <rPh sb="0" eb="2">
      <t>シュウカン</t>
    </rPh>
    <rPh sb="3" eb="4">
      <t>ソウ</t>
    </rPh>
    <rPh sb="4" eb="6">
      <t>リエキ</t>
    </rPh>
    <rPh sb="6" eb="7">
      <t>リツ</t>
    </rPh>
    <phoneticPr fontId="6"/>
  </si>
  <si>
    <t>年換算
総利益率</t>
    <rPh sb="0" eb="1">
      <t>ネン</t>
    </rPh>
    <rPh sb="1" eb="3">
      <t>カンサン</t>
    </rPh>
    <rPh sb="4" eb="5">
      <t>ソウ</t>
    </rPh>
    <rPh sb="5" eb="7">
      <t>リエキ</t>
    </rPh>
    <rPh sb="7" eb="8">
      <t>リツ</t>
    </rPh>
    <phoneticPr fontId="6"/>
  </si>
  <si>
    <t>確定損益累計</t>
    <rPh sb="0" eb="2">
      <t>カクテイ</t>
    </rPh>
    <rPh sb="2" eb="4">
      <t>ソンエキ</t>
    </rPh>
    <rPh sb="4" eb="6">
      <t>ルイケイ</t>
    </rPh>
    <phoneticPr fontId="6"/>
  </si>
  <si>
    <t>運用開始</t>
    <rPh sb="0" eb="2">
      <t>ウンヨウ</t>
    </rPh>
    <rPh sb="2" eb="4">
      <t>カイシ</t>
    </rPh>
    <phoneticPr fontId="6"/>
  </si>
  <si>
    <t>－</t>
    <phoneticPr fontId="6"/>
  </si>
  <si>
    <t>―</t>
    <phoneticPr fontId="6"/>
  </si>
  <si>
    <t>00/01</t>
    <phoneticPr fontId="6"/>
  </si>
  <si>
    <t>00/02</t>
  </si>
  <si>
    <t>00/03</t>
  </si>
  <si>
    <t>00/04</t>
  </si>
  <si>
    <t>00/05</t>
  </si>
  <si>
    <t>00/06</t>
  </si>
  <si>
    <t>00/07</t>
  </si>
  <si>
    <t>00/08</t>
  </si>
  <si>
    <t>合計</t>
    <rPh sb="0" eb="2">
      <t>ゴウケイ</t>
    </rPh>
    <phoneticPr fontId="6"/>
  </si>
  <si>
    <t>確定利回り</t>
    <rPh sb="0" eb="2">
      <t>カクテイ</t>
    </rPh>
    <rPh sb="2" eb="4">
      <t>リマワ</t>
    </rPh>
    <phoneticPr fontId="3"/>
  </si>
  <si>
    <t>時価利回り</t>
    <rPh sb="0" eb="2">
      <t>ジカ</t>
    </rPh>
    <rPh sb="2" eb="4">
      <t>リマワ</t>
    </rPh>
    <phoneticPr fontId="3"/>
  </si>
  <si>
    <t>.</t>
    <phoneticPr fontId="6"/>
  </si>
  <si>
    <t>◆FX運用成績グラフ◆</t>
    <rPh sb="3" eb="5">
      <t>ウンヨウ</t>
    </rPh>
    <rPh sb="5" eb="7">
      <t>セイセキ</t>
    </rPh>
    <phoneticPr fontId="6"/>
  </si>
</sst>
</file>

<file path=xl/styles.xml><?xml version="1.0" encoding="utf-8"?>
<styleSheet xmlns="http://schemas.openxmlformats.org/spreadsheetml/2006/main">
  <numFmts count="5">
    <numFmt numFmtId="176" formatCode="yyyy&quot;年&quot;mm&quot;月&quot;"/>
    <numFmt numFmtId="177" formatCode="#,##0&quot; 円&quot;\ "/>
    <numFmt numFmtId="178" formatCode="#,##0&quot; 勝&quot;"/>
    <numFmt numFmtId="179" formatCode="0.00\ %"/>
    <numFmt numFmtId="180" formatCode="yyyy/mm;@"/>
  </numFmts>
  <fonts count="13"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i/>
      <u/>
      <sz val="9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sz val="9"/>
      <color theme="0"/>
      <name val="HG丸ｺﾞｼｯｸM-PRO"/>
      <family val="3"/>
      <charset val="128"/>
    </font>
    <font>
      <sz val="9"/>
      <color theme="0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1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 applyAlignment="1">
      <alignment horizontal="center" vertical="center"/>
    </xf>
    <xf numFmtId="176" fontId="1" fillId="2" borderId="0" xfId="1" applyNumberFormat="1" applyFill="1">
      <alignment vertical="center"/>
    </xf>
    <xf numFmtId="177" fontId="1" fillId="2" borderId="0" xfId="1" applyNumberFormat="1" applyFill="1">
      <alignment vertical="center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right" vertical="center"/>
    </xf>
    <xf numFmtId="0" fontId="5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176" fontId="7" fillId="2" borderId="0" xfId="1" applyNumberFormat="1" applyFont="1" applyFill="1">
      <alignment vertical="center"/>
    </xf>
    <xf numFmtId="177" fontId="7" fillId="2" borderId="0" xfId="1" applyNumberFormat="1" applyFont="1" applyFill="1">
      <alignment vertical="center"/>
    </xf>
    <xf numFmtId="0" fontId="7" fillId="2" borderId="0" xfId="1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177" fontId="8" fillId="3" borderId="2" xfId="1" applyNumberFormat="1" applyFont="1" applyFill="1" applyBorder="1" applyAlignment="1">
      <alignment horizontal="center" vertical="center"/>
    </xf>
    <xf numFmtId="177" fontId="8" fillId="3" borderId="3" xfId="1" applyNumberFormat="1" applyFont="1" applyFill="1" applyBorder="1" applyAlignment="1">
      <alignment horizontal="center" vertical="center"/>
    </xf>
    <xf numFmtId="177" fontId="8" fillId="3" borderId="4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Continuous" vertical="center"/>
    </xf>
    <xf numFmtId="177" fontId="8" fillId="3" borderId="1" xfId="1" applyNumberFormat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 wrapText="1"/>
    </xf>
    <xf numFmtId="176" fontId="8" fillId="4" borderId="1" xfId="1" applyNumberFormat="1" applyFont="1" applyFill="1" applyBorder="1" applyAlignment="1">
      <alignment horizontal="centerContinuous" vertical="center"/>
    </xf>
    <xf numFmtId="177" fontId="8" fillId="4" borderId="1" xfId="1" applyNumberFormat="1" applyFont="1" applyFill="1" applyBorder="1" applyAlignment="1">
      <alignment horizontal="centerContinuous" vertical="center"/>
    </xf>
    <xf numFmtId="0" fontId="1" fillId="5" borderId="5" xfId="1" applyFill="1" applyBorder="1" applyAlignment="1">
      <alignment horizontal="center" vertical="center"/>
    </xf>
    <xf numFmtId="178" fontId="1" fillId="6" borderId="6" xfId="1" applyNumberFormat="1" applyFill="1" applyBorder="1" applyAlignment="1">
      <alignment horizontal="center" vertical="center"/>
    </xf>
    <xf numFmtId="177" fontId="1" fillId="0" borderId="5" xfId="1" applyNumberFormat="1" applyFill="1" applyBorder="1">
      <alignment vertical="center"/>
    </xf>
    <xf numFmtId="177" fontId="1" fillId="0" borderId="1" xfId="1" applyNumberFormat="1" applyFill="1" applyBorder="1">
      <alignment vertical="center"/>
    </xf>
    <xf numFmtId="179" fontId="1" fillId="7" borderId="5" xfId="1" applyNumberFormat="1" applyFill="1" applyBorder="1" applyAlignment="1">
      <alignment horizontal="center" vertical="center"/>
    </xf>
    <xf numFmtId="180" fontId="1" fillId="8" borderId="1" xfId="1" applyNumberFormat="1" applyFill="1" applyBorder="1" applyAlignment="1">
      <alignment horizontal="center" vertical="center"/>
    </xf>
    <xf numFmtId="177" fontId="1" fillId="8" borderId="5" xfId="1" applyNumberFormat="1" applyFill="1" applyBorder="1">
      <alignment vertical="center"/>
    </xf>
    <xf numFmtId="180" fontId="1" fillId="6" borderId="1" xfId="1" applyNumberFormat="1" applyFill="1" applyBorder="1" applyAlignment="1">
      <alignment horizontal="center" vertical="center"/>
    </xf>
    <xf numFmtId="177" fontId="1" fillId="9" borderId="5" xfId="1" applyNumberFormat="1" applyFill="1" applyBorder="1">
      <alignment vertical="center"/>
    </xf>
    <xf numFmtId="179" fontId="1" fillId="9" borderId="1" xfId="1" applyNumberFormat="1" applyFill="1" applyBorder="1">
      <alignment vertical="center"/>
    </xf>
    <xf numFmtId="177" fontId="1" fillId="9" borderId="1" xfId="1" applyNumberFormat="1" applyFill="1" applyBorder="1">
      <alignment vertical="center"/>
    </xf>
    <xf numFmtId="179" fontId="1" fillId="7" borderId="1" xfId="1" applyNumberFormat="1" applyFill="1" applyBorder="1">
      <alignment vertical="center"/>
    </xf>
    <xf numFmtId="0" fontId="9" fillId="3" borderId="1" xfId="1" applyFont="1" applyFill="1" applyBorder="1" applyAlignment="1">
      <alignment horizontal="centerContinuous" vertical="center"/>
    </xf>
    <xf numFmtId="176" fontId="9" fillId="3" borderId="1" xfId="1" applyNumberFormat="1" applyFont="1" applyFill="1" applyBorder="1" applyAlignment="1">
      <alignment horizontal="centerContinuous" vertical="center"/>
    </xf>
    <xf numFmtId="177" fontId="1" fillId="10" borderId="1" xfId="1" applyNumberFormat="1" applyFill="1" applyBorder="1">
      <alignment vertical="center"/>
    </xf>
    <xf numFmtId="179" fontId="1" fillId="10" borderId="1" xfId="1" applyNumberFormat="1" applyFill="1" applyBorder="1">
      <alignment vertical="center"/>
    </xf>
  </cellXfs>
  <cellStyles count="5">
    <cellStyle name="Normal 2" xfId="2"/>
    <cellStyle name="標準" xfId="0" builtinId="0"/>
    <cellStyle name="標準 2" xfId="3"/>
    <cellStyle name="標準 3" xfId="4"/>
    <cellStyle name="標準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42"/>
  <c:chart>
    <c:title>
      <c:tx>
        <c:rich>
          <a:bodyPr/>
          <a:lstStyle/>
          <a:p>
            <a:pPr>
              <a:defRPr sz="2000">
                <a:latin typeface="HG丸ｺﾞｼｯｸM-PRO" pitchFamily="50" charset="-128"/>
                <a:ea typeface="HG丸ｺﾞｼｯｸM-PRO" pitchFamily="50" charset="-128"/>
              </a:defRPr>
            </a:pPr>
            <a:r>
              <a:rPr lang="en-US" altLang="ja-JP" sz="2000">
                <a:solidFill>
                  <a:schemeClr val="tx1"/>
                </a:solidFill>
                <a:latin typeface="HG丸ｺﾞｼｯｸM-PRO" pitchFamily="50" charset="-128"/>
                <a:ea typeface="HG丸ｺﾞｼｯｸM-PRO" pitchFamily="50" charset="-128"/>
              </a:rPr>
              <a:t>FX</a:t>
            </a:r>
            <a:r>
              <a:rPr lang="ja-JP" altLang="en-US" sz="2000">
                <a:solidFill>
                  <a:schemeClr val="tx1"/>
                </a:solidFill>
                <a:latin typeface="HG丸ｺﾞｼｯｸM-PRO" pitchFamily="50" charset="-128"/>
                <a:ea typeface="HG丸ｺﾞｼｯｸM-PRO" pitchFamily="50" charset="-128"/>
              </a:rPr>
              <a:t>運用成績</a:t>
            </a:r>
            <a:endParaRPr lang="ja-JP" sz="800" b="0" u="sng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endParaRPr>
          </a:p>
        </c:rich>
      </c:tx>
      <c:layout>
        <c:manualLayout>
          <c:xMode val="edge"/>
          <c:yMode val="edge"/>
          <c:x val="0.41144447383353588"/>
          <c:y val="2.1540670644868941E-2"/>
        </c:manualLayout>
      </c:layout>
      <c:spPr>
        <a:solidFill>
          <a:schemeClr val="bg1"/>
        </a:solidFill>
        <a:ln>
          <a:noFill/>
        </a:ln>
      </c:spPr>
    </c:title>
    <c:plotArea>
      <c:layout>
        <c:manualLayout>
          <c:layoutTarget val="inner"/>
          <c:xMode val="edge"/>
          <c:yMode val="edge"/>
          <c:x val="9.0926700135974745E-2"/>
          <c:y val="0.12685185185185185"/>
          <c:w val="0.88178775217397465"/>
          <c:h val="0.70130022183586427"/>
        </c:manualLayout>
      </c:layout>
      <c:areaChart>
        <c:grouping val="stacked"/>
        <c:ser>
          <c:idx val="0"/>
          <c:order val="1"/>
          <c:tx>
            <c:strRef>
              <c:f>FX成績表!$O$5</c:f>
              <c:strCache>
                <c:ptCount val="1"/>
                <c:pt idx="0">
                  <c:v>投入資金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FX成績表!$M$6:$M$14</c:f>
              <c:strCache>
                <c:ptCount val="9"/>
                <c:pt idx="0">
                  <c:v>運用開始</c:v>
                </c:pt>
                <c:pt idx="1">
                  <c:v>00/01</c:v>
                </c:pt>
                <c:pt idx="2">
                  <c:v>00/02</c:v>
                </c:pt>
                <c:pt idx="3">
                  <c:v>00/03</c:v>
                </c:pt>
                <c:pt idx="4">
                  <c:v>00/04</c:v>
                </c:pt>
                <c:pt idx="5">
                  <c:v>00/05</c:v>
                </c:pt>
                <c:pt idx="6">
                  <c:v>00/06</c:v>
                </c:pt>
                <c:pt idx="7">
                  <c:v>00/07</c:v>
                </c:pt>
                <c:pt idx="8">
                  <c:v>00/08</c:v>
                </c:pt>
              </c:strCache>
            </c:strRef>
          </c:cat>
          <c:val>
            <c:numRef>
              <c:f>FX成績表!$O$6:$O$14</c:f>
              <c:numCache>
                <c:formatCode>#,##0" 円"\ </c:formatCode>
                <c:ptCount val="9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2200000</c:v>
                </c:pt>
                <c:pt idx="6">
                  <c:v>2200000</c:v>
                </c:pt>
                <c:pt idx="7">
                  <c:v>2200000</c:v>
                </c:pt>
                <c:pt idx="8">
                  <c:v>2200000</c:v>
                </c:pt>
              </c:numCache>
            </c:numRef>
          </c:val>
        </c:ser>
        <c:ser>
          <c:idx val="1"/>
          <c:order val="2"/>
          <c:tx>
            <c:strRef>
              <c:f>FX成績表!$N$5</c:f>
              <c:strCache>
                <c:ptCount val="1"/>
                <c:pt idx="0">
                  <c:v>確定損益累計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FX成績表!$M$6:$M$14</c:f>
              <c:strCache>
                <c:ptCount val="9"/>
                <c:pt idx="0">
                  <c:v>運用開始</c:v>
                </c:pt>
                <c:pt idx="1">
                  <c:v>00/01</c:v>
                </c:pt>
                <c:pt idx="2">
                  <c:v>00/02</c:v>
                </c:pt>
                <c:pt idx="3">
                  <c:v>00/03</c:v>
                </c:pt>
                <c:pt idx="4">
                  <c:v>00/04</c:v>
                </c:pt>
                <c:pt idx="5">
                  <c:v>00/05</c:v>
                </c:pt>
                <c:pt idx="6">
                  <c:v>00/06</c:v>
                </c:pt>
                <c:pt idx="7">
                  <c:v>00/07</c:v>
                </c:pt>
                <c:pt idx="8">
                  <c:v>00/08</c:v>
                </c:pt>
              </c:strCache>
            </c:strRef>
          </c:cat>
          <c:val>
            <c:numRef>
              <c:f>FX成績表!$N$6:$N$14</c:f>
              <c:numCache>
                <c:formatCode>#,##0" 円"\ </c:formatCode>
                <c:ptCount val="9"/>
                <c:pt idx="0">
                  <c:v>0</c:v>
                </c:pt>
                <c:pt idx="1">
                  <c:v>6063</c:v>
                </c:pt>
                <c:pt idx="2">
                  <c:v>12991</c:v>
                </c:pt>
                <c:pt idx="3">
                  <c:v>21211</c:v>
                </c:pt>
                <c:pt idx="4">
                  <c:v>23704</c:v>
                </c:pt>
                <c:pt idx="5">
                  <c:v>30834</c:v>
                </c:pt>
                <c:pt idx="6">
                  <c:v>27001</c:v>
                </c:pt>
                <c:pt idx="7">
                  <c:v>34504</c:v>
                </c:pt>
                <c:pt idx="8">
                  <c:v>39839</c:v>
                </c:pt>
              </c:numCache>
            </c:numRef>
          </c:val>
        </c:ser>
        <c:ser>
          <c:idx val="2"/>
          <c:order val="3"/>
          <c:tx>
            <c:strRef>
              <c:f>FX成績表!#REF!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cat>
            <c:strRef>
              <c:f>FX成績表!$M$6:$M$14</c:f>
              <c:strCache>
                <c:ptCount val="9"/>
                <c:pt idx="0">
                  <c:v>運用開始</c:v>
                </c:pt>
                <c:pt idx="1">
                  <c:v>00/01</c:v>
                </c:pt>
                <c:pt idx="2">
                  <c:v>00/02</c:v>
                </c:pt>
                <c:pt idx="3">
                  <c:v>00/03</c:v>
                </c:pt>
                <c:pt idx="4">
                  <c:v>00/04</c:v>
                </c:pt>
                <c:pt idx="5">
                  <c:v>00/05</c:v>
                </c:pt>
                <c:pt idx="6">
                  <c:v>00/06</c:v>
                </c:pt>
                <c:pt idx="7">
                  <c:v>00/07</c:v>
                </c:pt>
                <c:pt idx="8">
                  <c:v>00/08</c:v>
                </c:pt>
              </c:strCache>
            </c:strRef>
          </c:cat>
          <c:val>
            <c:numRef>
              <c:f>FX成績表!#REF!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85967232"/>
        <c:axId val="85968768"/>
      </c:areaChart>
      <c:lineChart>
        <c:grouping val="standard"/>
        <c:ser>
          <c:idx val="3"/>
          <c:order val="0"/>
          <c:tx>
            <c:strRef>
              <c:f>FX成績表!$P$5</c:f>
              <c:strCache>
                <c:ptCount val="1"/>
                <c:pt idx="0">
                  <c:v>時価評価額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FX成績表!$M$6:$M$14</c:f>
              <c:strCache>
                <c:ptCount val="9"/>
                <c:pt idx="0">
                  <c:v>運用開始</c:v>
                </c:pt>
                <c:pt idx="1">
                  <c:v>00/01</c:v>
                </c:pt>
                <c:pt idx="2">
                  <c:v>00/02</c:v>
                </c:pt>
                <c:pt idx="3">
                  <c:v>00/03</c:v>
                </c:pt>
                <c:pt idx="4">
                  <c:v>00/04</c:v>
                </c:pt>
                <c:pt idx="5">
                  <c:v>00/05</c:v>
                </c:pt>
                <c:pt idx="6">
                  <c:v>00/06</c:v>
                </c:pt>
                <c:pt idx="7">
                  <c:v>00/07</c:v>
                </c:pt>
                <c:pt idx="8">
                  <c:v>00/08</c:v>
                </c:pt>
              </c:strCache>
            </c:strRef>
          </c:cat>
          <c:val>
            <c:numRef>
              <c:f>FX成績表!$P$6:$P$14</c:f>
              <c:numCache>
                <c:formatCode>#,##0" 円"\ </c:formatCode>
                <c:ptCount val="9"/>
                <c:pt idx="0">
                  <c:v>2000000</c:v>
                </c:pt>
                <c:pt idx="1">
                  <c:v>2000663</c:v>
                </c:pt>
                <c:pt idx="2">
                  <c:v>1993894</c:v>
                </c:pt>
                <c:pt idx="3">
                  <c:v>2002106</c:v>
                </c:pt>
                <c:pt idx="4">
                  <c:v>2008055</c:v>
                </c:pt>
                <c:pt idx="5">
                  <c:v>2208735</c:v>
                </c:pt>
                <c:pt idx="6">
                  <c:v>2217100</c:v>
                </c:pt>
                <c:pt idx="7">
                  <c:v>2311853</c:v>
                </c:pt>
                <c:pt idx="8">
                  <c:v>2350560</c:v>
                </c:pt>
              </c:numCache>
            </c:numRef>
          </c:val>
        </c:ser>
        <c:marker val="1"/>
        <c:axId val="85967232"/>
        <c:axId val="85968768"/>
      </c:lineChart>
      <c:catAx>
        <c:axId val="8596723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85968768"/>
        <c:crosses val="autoZero"/>
        <c:auto val="1"/>
        <c:lblAlgn val="ctr"/>
        <c:lblOffset val="100"/>
      </c:catAx>
      <c:valAx>
        <c:axId val="85968768"/>
        <c:scaling>
          <c:orientation val="minMax"/>
        </c:scaling>
        <c:axPos val="l"/>
        <c:majorGridlines/>
        <c:numFmt formatCode="#,##0.0&quot; 万円&quot;\ " sourceLinked="0"/>
        <c:tickLblPos val="nextTo"/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85967232"/>
        <c:crosses val="autoZero"/>
        <c:crossBetween val="midCat"/>
        <c:dispUnits>
          <c:builtInUnit val="tenThousands"/>
          <c:dispUnitsLbl>
            <c:layout/>
          </c:dispUnitsLbl>
        </c:dispUnits>
      </c:valAx>
      <c:spPr>
        <a:solidFill>
          <a:schemeClr val="bg1">
            <a:lumMod val="95000"/>
          </a:schemeClr>
        </a:solidFill>
      </c:spPr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9.9029120068001866E-2"/>
          <c:y val="0.1405345856431624"/>
          <c:w val="0.13001082874976538"/>
          <c:h val="0.2138700375457552"/>
        </c:manualLayout>
      </c:layout>
      <c:overlay val="1"/>
      <c:txPr>
        <a:bodyPr/>
        <a:lstStyle/>
        <a:p>
          <a:pPr>
            <a:defRPr sz="1200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defRPr>
          </a:pPr>
          <a:endParaRPr lang="ja-JP"/>
        </a:p>
      </c:txPr>
    </c:legend>
    <c:plotVisOnly val="1"/>
    <c:dispBlanksAs val="zero"/>
  </c:chart>
  <c:spPr>
    <a:solidFill>
      <a:schemeClr val="bg1"/>
    </a:solidFill>
    <a:ln w="19050">
      <a:solidFill>
        <a:srgbClr val="00B050"/>
      </a:solidFill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20</xdr:row>
      <xdr:rowOff>0</xdr:rowOff>
    </xdr:from>
    <xdr:to>
      <xdr:col>15</xdr:col>
      <xdr:colOff>676275</xdr:colOff>
      <xdr:row>49</xdr:row>
      <xdr:rowOff>104775</xdr:rowOff>
    </xdr:to>
    <xdr:graphicFrame macro="">
      <xdr:nvGraphicFramePr>
        <xdr:cNvPr id="2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tabSelected="1" zoomScaleNormal="100" zoomScaleSheetLayoutView="100" workbookViewId="0">
      <selection activeCell="Q8" sqref="Q8"/>
    </sheetView>
  </sheetViews>
  <sheetFormatPr defaultRowHeight="11.25"/>
  <cols>
    <col min="1" max="1" width="2.125" style="5" customWidth="1"/>
    <col min="2" max="2" width="3.625" style="2" bestFit="1" customWidth="1"/>
    <col min="3" max="3" width="8.625" style="3" customWidth="1"/>
    <col min="4" max="5" width="10" style="4" customWidth="1"/>
    <col min="6" max="6" width="10" style="5" customWidth="1"/>
    <col min="7" max="7" width="6.75" style="5" bestFit="1" customWidth="1"/>
    <col min="8" max="8" width="6.25" style="5" bestFit="1" customWidth="1"/>
    <col min="9" max="10" width="10" style="5" customWidth="1"/>
    <col min="11" max="12" width="7.75" style="5" bestFit="1" customWidth="1"/>
    <col min="13" max="13" width="8.125" style="5" customWidth="1"/>
    <col min="14" max="16" width="10" style="5" customWidth="1"/>
    <col min="17" max="16384" width="9" style="5"/>
  </cols>
  <sheetData>
    <row r="1" spans="1:16">
      <c r="A1" s="1"/>
      <c r="G1" s="6"/>
      <c r="H1" s="6"/>
      <c r="K1" s="6"/>
      <c r="L1" s="6"/>
    </row>
    <row r="2" spans="1:16" s="11" customFormat="1" ht="17.25">
      <c r="A2" s="7" t="s">
        <v>0</v>
      </c>
      <c r="B2" s="8"/>
      <c r="C2" s="9"/>
      <c r="D2" s="10"/>
      <c r="E2" s="10"/>
    </row>
    <row r="4" spans="1:16" ht="13.5" customHeight="1">
      <c r="B4" s="12" t="s">
        <v>1</v>
      </c>
      <c r="C4" s="13" t="s">
        <v>2</v>
      </c>
      <c r="D4" s="14" t="s">
        <v>3</v>
      </c>
      <c r="E4" s="15"/>
      <c r="F4" s="15"/>
      <c r="G4" s="15"/>
      <c r="H4" s="16"/>
      <c r="I4" s="17" t="s">
        <v>4</v>
      </c>
      <c r="J4" s="18"/>
      <c r="K4" s="18"/>
      <c r="L4" s="19"/>
      <c r="M4" s="20" t="s">
        <v>5</v>
      </c>
      <c r="N4" s="20"/>
      <c r="O4" s="20"/>
      <c r="P4" s="20"/>
    </row>
    <row r="5" spans="1:16" ht="25.5" customHeight="1">
      <c r="B5" s="12"/>
      <c r="C5" s="13"/>
      <c r="D5" s="21" t="s">
        <v>6</v>
      </c>
      <c r="E5" s="21" t="s">
        <v>7</v>
      </c>
      <c r="F5" s="22" t="s">
        <v>8</v>
      </c>
      <c r="G5" s="23" t="s">
        <v>9</v>
      </c>
      <c r="H5" s="23" t="s">
        <v>10</v>
      </c>
      <c r="I5" s="22" t="s">
        <v>11</v>
      </c>
      <c r="J5" s="22" t="s">
        <v>12</v>
      </c>
      <c r="K5" s="23" t="s">
        <v>13</v>
      </c>
      <c r="L5" s="23" t="s">
        <v>14</v>
      </c>
      <c r="M5" s="24" t="str">
        <f>C4</f>
        <v>*年*週経過</v>
      </c>
      <c r="N5" s="25" t="s">
        <v>15</v>
      </c>
      <c r="O5" s="25" t="str">
        <f>D5</f>
        <v>投入資金</v>
      </c>
      <c r="P5" s="20" t="str">
        <f t="shared" ref="P5:P14" si="0">J5</f>
        <v>時価評価額</v>
      </c>
    </row>
    <row r="6" spans="1:16" ht="13.5" customHeight="1">
      <c r="B6" s="26">
        <f t="shared" ref="B6:B14" si="1">ROW()-5</f>
        <v>1</v>
      </c>
      <c r="C6" s="27" t="s">
        <v>16</v>
      </c>
      <c r="D6" s="28">
        <v>2000000</v>
      </c>
      <c r="E6" s="29">
        <v>0</v>
      </c>
      <c r="F6" s="28">
        <f>D6+E6</f>
        <v>2000000</v>
      </c>
      <c r="G6" s="30" t="s">
        <v>17</v>
      </c>
      <c r="H6" s="30" t="s">
        <v>17</v>
      </c>
      <c r="I6" s="28">
        <v>0</v>
      </c>
      <c r="J6" s="29">
        <f t="shared" ref="J6:J14" si="2">F6+I6</f>
        <v>2000000</v>
      </c>
      <c r="K6" s="30" t="s">
        <v>18</v>
      </c>
      <c r="L6" s="30" t="s">
        <v>18</v>
      </c>
      <c r="M6" s="31" t="str">
        <f t="shared" ref="M6:M14" si="3">C6</f>
        <v>運用開始</v>
      </c>
      <c r="N6" s="32">
        <f>E6</f>
        <v>0</v>
      </c>
      <c r="O6" s="32">
        <f>D6</f>
        <v>2000000</v>
      </c>
      <c r="P6" s="32">
        <f t="shared" si="0"/>
        <v>2000000</v>
      </c>
    </row>
    <row r="7" spans="1:16" ht="13.5" customHeight="1">
      <c r="B7" s="26">
        <f t="shared" si="1"/>
        <v>2</v>
      </c>
      <c r="C7" s="33" t="s">
        <v>19</v>
      </c>
      <c r="D7" s="29">
        <v>0</v>
      </c>
      <c r="E7" s="29">
        <v>6063</v>
      </c>
      <c r="F7" s="34">
        <f t="shared" ref="F7:F13" si="4">F6+D7+E7</f>
        <v>2006063</v>
      </c>
      <c r="G7" s="35">
        <f t="shared" ref="G7:G13" si="5">(F7-F6-D7)/F6</f>
        <v>3.0314999999999999E-3</v>
      </c>
      <c r="H7" s="35">
        <f t="shared" ref="H7:H14" si="6">G7*52</f>
        <v>0.157638</v>
      </c>
      <c r="I7" s="29">
        <v>-5400</v>
      </c>
      <c r="J7" s="36">
        <f t="shared" si="2"/>
        <v>2000663</v>
      </c>
      <c r="K7" s="35">
        <f t="shared" ref="K7:K13" si="7">(J7-J6-D7)/J6</f>
        <v>3.3149999999999998E-4</v>
      </c>
      <c r="L7" s="35">
        <f t="shared" ref="L7:L14" si="8">K7*52</f>
        <v>1.7238E-2</v>
      </c>
      <c r="M7" s="31" t="str">
        <f t="shared" si="3"/>
        <v>00/01</v>
      </c>
      <c r="N7" s="34">
        <f t="shared" ref="N7:N13" si="9">N6+E7</f>
        <v>6063</v>
      </c>
      <c r="O7" s="34">
        <f t="shared" ref="O7:O13" si="10">O6+D7</f>
        <v>2000000</v>
      </c>
      <c r="P7" s="32">
        <f t="shared" si="0"/>
        <v>2000663</v>
      </c>
    </row>
    <row r="8" spans="1:16" ht="13.5" customHeight="1">
      <c r="B8" s="26">
        <f t="shared" si="1"/>
        <v>3</v>
      </c>
      <c r="C8" s="33" t="s">
        <v>20</v>
      </c>
      <c r="D8" s="29">
        <v>0</v>
      </c>
      <c r="E8" s="29">
        <v>6928</v>
      </c>
      <c r="F8" s="34">
        <f t="shared" si="4"/>
        <v>2012991</v>
      </c>
      <c r="G8" s="35">
        <f t="shared" si="5"/>
        <v>3.4535306219196506E-3</v>
      </c>
      <c r="H8" s="35">
        <f t="shared" si="6"/>
        <v>0.17958359233982182</v>
      </c>
      <c r="I8" s="29">
        <v>-19097</v>
      </c>
      <c r="J8" s="36">
        <f t="shared" si="2"/>
        <v>1993894</v>
      </c>
      <c r="K8" s="35">
        <f t="shared" si="7"/>
        <v>-3.3833784100570662E-3</v>
      </c>
      <c r="L8" s="35">
        <f t="shared" si="8"/>
        <v>-0.17593567732296744</v>
      </c>
      <c r="M8" s="31" t="str">
        <f t="shared" si="3"/>
        <v>00/02</v>
      </c>
      <c r="N8" s="34">
        <f t="shared" si="9"/>
        <v>12991</v>
      </c>
      <c r="O8" s="34">
        <f t="shared" si="10"/>
        <v>2000000</v>
      </c>
      <c r="P8" s="32">
        <f t="shared" si="0"/>
        <v>1993894</v>
      </c>
    </row>
    <row r="9" spans="1:16" ht="13.5" customHeight="1">
      <c r="B9" s="26">
        <f t="shared" si="1"/>
        <v>4</v>
      </c>
      <c r="C9" s="33" t="s">
        <v>21</v>
      </c>
      <c r="D9" s="29">
        <v>0</v>
      </c>
      <c r="E9" s="29">
        <v>8220</v>
      </c>
      <c r="F9" s="34">
        <f t="shared" si="4"/>
        <v>2021211</v>
      </c>
      <c r="G9" s="35">
        <f t="shared" si="5"/>
        <v>4.0834757830511912E-3</v>
      </c>
      <c r="H9" s="35">
        <f t="shared" si="6"/>
        <v>0.21234074071866194</v>
      </c>
      <c r="I9" s="29">
        <v>-19105</v>
      </c>
      <c r="J9" s="36">
        <f t="shared" si="2"/>
        <v>2002106</v>
      </c>
      <c r="K9" s="35">
        <f t="shared" si="7"/>
        <v>4.1185740064416665E-3</v>
      </c>
      <c r="L9" s="35">
        <f t="shared" si="8"/>
        <v>0.21416584833496666</v>
      </c>
      <c r="M9" s="31" t="str">
        <f t="shared" si="3"/>
        <v>00/03</v>
      </c>
      <c r="N9" s="34">
        <f t="shared" si="9"/>
        <v>21211</v>
      </c>
      <c r="O9" s="34">
        <f t="shared" si="10"/>
        <v>2000000</v>
      </c>
      <c r="P9" s="32">
        <f t="shared" si="0"/>
        <v>2002106</v>
      </c>
    </row>
    <row r="10" spans="1:16" ht="13.5" customHeight="1">
      <c r="B10" s="26">
        <f t="shared" si="1"/>
        <v>5</v>
      </c>
      <c r="C10" s="33" t="s">
        <v>22</v>
      </c>
      <c r="D10" s="29">
        <v>0</v>
      </c>
      <c r="E10" s="29">
        <v>2493</v>
      </c>
      <c r="F10" s="34">
        <f t="shared" si="4"/>
        <v>2023704</v>
      </c>
      <c r="G10" s="35">
        <f t="shared" si="5"/>
        <v>1.2334189750600011E-3</v>
      </c>
      <c r="H10" s="35">
        <f t="shared" si="6"/>
        <v>6.413778670312005E-2</v>
      </c>
      <c r="I10" s="29">
        <v>-15649</v>
      </c>
      <c r="J10" s="36">
        <f t="shared" si="2"/>
        <v>2008055</v>
      </c>
      <c r="K10" s="35">
        <f t="shared" si="7"/>
        <v>2.9713711461830691E-3</v>
      </c>
      <c r="L10" s="35">
        <f t="shared" si="8"/>
        <v>0.1545112996015196</v>
      </c>
      <c r="M10" s="31" t="str">
        <f t="shared" si="3"/>
        <v>00/04</v>
      </c>
      <c r="N10" s="34">
        <f t="shared" si="9"/>
        <v>23704</v>
      </c>
      <c r="O10" s="34">
        <f t="shared" si="10"/>
        <v>2000000</v>
      </c>
      <c r="P10" s="32">
        <f t="shared" si="0"/>
        <v>2008055</v>
      </c>
    </row>
    <row r="11" spans="1:16" ht="13.5" customHeight="1">
      <c r="B11" s="26">
        <f t="shared" si="1"/>
        <v>6</v>
      </c>
      <c r="C11" s="33" t="s">
        <v>23</v>
      </c>
      <c r="D11" s="29">
        <v>200000</v>
      </c>
      <c r="E11" s="29">
        <v>7130</v>
      </c>
      <c r="F11" s="34">
        <f t="shared" si="4"/>
        <v>2230834</v>
      </c>
      <c r="G11" s="35">
        <f t="shared" si="5"/>
        <v>3.5232425295398931E-3</v>
      </c>
      <c r="H11" s="35">
        <f t="shared" si="6"/>
        <v>0.18320861153607443</v>
      </c>
      <c r="I11" s="29">
        <v>-22099</v>
      </c>
      <c r="J11" s="36">
        <f t="shared" si="2"/>
        <v>2208735</v>
      </c>
      <c r="K11" s="35">
        <f t="shared" si="7"/>
        <v>3.3863614293433197E-4</v>
      </c>
      <c r="L11" s="35">
        <f t="shared" si="8"/>
        <v>1.7609079432585262E-2</v>
      </c>
      <c r="M11" s="31" t="str">
        <f>C11</f>
        <v>00/05</v>
      </c>
      <c r="N11" s="34">
        <f t="shared" si="9"/>
        <v>30834</v>
      </c>
      <c r="O11" s="34">
        <f t="shared" si="10"/>
        <v>2200000</v>
      </c>
      <c r="P11" s="32">
        <f t="shared" si="0"/>
        <v>2208735</v>
      </c>
    </row>
    <row r="12" spans="1:16" ht="13.5" customHeight="1">
      <c r="B12" s="26">
        <f t="shared" si="1"/>
        <v>7</v>
      </c>
      <c r="C12" s="33" t="s">
        <v>24</v>
      </c>
      <c r="D12" s="29">
        <v>0</v>
      </c>
      <c r="E12" s="29">
        <v>-3833</v>
      </c>
      <c r="F12" s="34">
        <f t="shared" si="4"/>
        <v>2227001</v>
      </c>
      <c r="G12" s="35">
        <f t="shared" si="5"/>
        <v>-1.7181914925090795E-3</v>
      </c>
      <c r="H12" s="35">
        <f t="shared" si="6"/>
        <v>-8.9345957610472135E-2</v>
      </c>
      <c r="I12" s="29">
        <v>-9901</v>
      </c>
      <c r="J12" s="36">
        <f t="shared" si="2"/>
        <v>2217100</v>
      </c>
      <c r="K12" s="35">
        <f t="shared" si="7"/>
        <v>3.7872356801517612E-3</v>
      </c>
      <c r="L12" s="35">
        <f t="shared" si="8"/>
        <v>0.19693625536789158</v>
      </c>
      <c r="M12" s="31" t="str">
        <f>C12</f>
        <v>00/06</v>
      </c>
      <c r="N12" s="34">
        <f t="shared" si="9"/>
        <v>27001</v>
      </c>
      <c r="O12" s="34">
        <f t="shared" si="10"/>
        <v>2200000</v>
      </c>
      <c r="P12" s="32">
        <f>J12</f>
        <v>2217100</v>
      </c>
    </row>
    <row r="13" spans="1:16" ht="13.5" customHeight="1">
      <c r="B13" s="26">
        <f t="shared" si="1"/>
        <v>8</v>
      </c>
      <c r="C13" s="33" t="s">
        <v>25</v>
      </c>
      <c r="D13" s="29">
        <v>0</v>
      </c>
      <c r="E13" s="29">
        <v>7503</v>
      </c>
      <c r="F13" s="34">
        <f t="shared" si="4"/>
        <v>2234504</v>
      </c>
      <c r="G13" s="35">
        <f t="shared" si="5"/>
        <v>3.3691049083498393E-3</v>
      </c>
      <c r="H13" s="35">
        <f t="shared" si="6"/>
        <v>0.17519345523419164</v>
      </c>
      <c r="I13" s="29">
        <v>77349</v>
      </c>
      <c r="J13" s="36">
        <f t="shared" si="2"/>
        <v>2311853</v>
      </c>
      <c r="K13" s="35">
        <f t="shared" si="7"/>
        <v>4.2737359613910064E-2</v>
      </c>
      <c r="L13" s="35">
        <f t="shared" si="8"/>
        <v>2.2223426999233231</v>
      </c>
      <c r="M13" s="31" t="str">
        <f t="shared" ref="M13" si="11">C13</f>
        <v>00/07</v>
      </c>
      <c r="N13" s="34">
        <f t="shared" si="9"/>
        <v>34504</v>
      </c>
      <c r="O13" s="34">
        <f t="shared" si="10"/>
        <v>2200000</v>
      </c>
      <c r="P13" s="32">
        <f t="shared" ref="P13" si="12">J13</f>
        <v>2311853</v>
      </c>
    </row>
    <row r="14" spans="1:16" ht="13.5" customHeight="1">
      <c r="B14" s="26">
        <f t="shared" si="1"/>
        <v>9</v>
      </c>
      <c r="C14" s="33" t="s">
        <v>26</v>
      </c>
      <c r="D14" s="29">
        <v>0</v>
      </c>
      <c r="E14" s="29">
        <v>5335</v>
      </c>
      <c r="F14" s="34">
        <f>F13+D14+E14</f>
        <v>2239839</v>
      </c>
      <c r="G14" s="35">
        <f>(F14-F13-D14)/F13</f>
        <v>2.3875544639884289E-3</v>
      </c>
      <c r="H14" s="35">
        <f t="shared" si="6"/>
        <v>0.1241528321273983</v>
      </c>
      <c r="I14" s="29">
        <v>110721</v>
      </c>
      <c r="J14" s="36">
        <f t="shared" si="2"/>
        <v>2350560</v>
      </c>
      <c r="K14" s="35">
        <f>(J14-J13-D14)/J13</f>
        <v>1.6742846539118186E-2</v>
      </c>
      <c r="L14" s="35">
        <f t="shared" si="8"/>
        <v>0.87062802003414563</v>
      </c>
      <c r="M14" s="31" t="str">
        <f t="shared" si="3"/>
        <v>00/08</v>
      </c>
      <c r="N14" s="34">
        <f>N13+E14</f>
        <v>39839</v>
      </c>
      <c r="O14" s="34">
        <f>O13+D14</f>
        <v>2200000</v>
      </c>
      <c r="P14" s="32">
        <f t="shared" si="0"/>
        <v>2350560</v>
      </c>
    </row>
    <row r="15" spans="1:16" ht="1.5" customHeight="1">
      <c r="B15" s="26"/>
      <c r="C15" s="33"/>
      <c r="D15" s="29"/>
      <c r="E15" s="29"/>
      <c r="F15" s="34"/>
      <c r="G15" s="35"/>
      <c r="H15" s="37"/>
      <c r="I15" s="29"/>
      <c r="J15" s="36"/>
      <c r="K15" s="35"/>
      <c r="L15" s="35"/>
      <c r="M15" s="31"/>
      <c r="N15" s="34"/>
      <c r="O15" s="34"/>
      <c r="P15" s="32"/>
    </row>
    <row r="16" spans="1:16" ht="13.5" customHeight="1">
      <c r="B16" s="38" t="s">
        <v>27</v>
      </c>
      <c r="C16" s="39"/>
      <c r="D16" s="40">
        <f>SUM(D6:D14)</f>
        <v>2200000</v>
      </c>
      <c r="E16" s="40">
        <f>SUM(E7:E14)</f>
        <v>39839</v>
      </c>
      <c r="F16" s="39" t="s">
        <v>28</v>
      </c>
      <c r="G16" s="41">
        <f>E16/D16</f>
        <v>1.8108636363636365E-2</v>
      </c>
      <c r="J16" s="39" t="s">
        <v>29</v>
      </c>
      <c r="K16" s="41">
        <f>(J14-D16)/D16</f>
        <v>6.8436363636363642E-2</v>
      </c>
      <c r="N16" s="5" t="s">
        <v>30</v>
      </c>
    </row>
    <row r="19" spans="1:5" s="11" customFormat="1" ht="17.25">
      <c r="A19" s="7" t="s">
        <v>31</v>
      </c>
      <c r="B19" s="8"/>
      <c r="C19" s="9"/>
      <c r="D19" s="10"/>
      <c r="E19" s="10"/>
    </row>
  </sheetData>
  <mergeCells count="4">
    <mergeCell ref="B4:B5"/>
    <mergeCell ref="C4:C5"/>
    <mergeCell ref="D4:H4"/>
    <mergeCell ref="I4:L4"/>
  </mergeCells>
  <phoneticPr fontId="3"/>
  <pageMargins left="0.70866141732283472" right="0.70866141732283472" top="0.47244094488188981" bottom="0.62992125984251968" header="0.31496062992125984" footer="0.31496062992125984"/>
  <pageSetup paperSize="9" scale="74" orientation="portrait" horizontalDpi="4294967293" verticalDpi="0" r:id="rId1"/>
  <headerFooter>
    <oddHeader>&amp;C&amp;"HG丸ｺﾞｼｯｸM-PRO,標準"&amp;A</oddHeader>
    <oddFooter>&amp;C&amp;"HG丸ｺﾞｼｯｸM-PRO,標準"&amp;P / &amp;N ページ&amp;R&amp;"HG丸ｺﾞｼｯｸM-PRO,斜体"&amp;UCreated by o(^0^)o ほくほくポートフォリオ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FX成績表</vt:lpstr>
      <vt:lpstr>FX成績表!Print_Area</vt:lpstr>
      <vt:lpstr>FX成績表!Print_Titles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</dc:creator>
  <cp:lastModifiedBy>takao</cp:lastModifiedBy>
  <dcterms:created xsi:type="dcterms:W3CDTF">2012-01-27T23:04:21Z</dcterms:created>
  <dcterms:modified xsi:type="dcterms:W3CDTF">2012-01-27T23:05:03Z</dcterms:modified>
</cp:coreProperties>
</file>