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080" yWindow="675" windowWidth="18915" windowHeight="7935"/>
  </bookViews>
  <sheets>
    <sheet name="トラリピ試算表" sheetId="1" r:id="rId1"/>
  </sheets>
  <calcPr calcId="125725"/>
</workbook>
</file>

<file path=xl/calcChain.xml><?xml version="1.0" encoding="utf-8"?>
<calcChain xmlns="http://schemas.openxmlformats.org/spreadsheetml/2006/main">
  <c r="K20" i="1"/>
  <c r="F20"/>
  <c r="K12"/>
  <c r="I12"/>
  <c r="F12"/>
  <c r="D12"/>
  <c r="K6"/>
  <c r="K11" s="1"/>
  <c r="I6"/>
  <c r="I20" s="1"/>
  <c r="F6"/>
  <c r="F11" s="1"/>
  <c r="D6"/>
  <c r="D20" s="1"/>
  <c r="F15" l="1"/>
  <c r="F14"/>
  <c r="F18" s="1"/>
  <c r="K15"/>
  <c r="K14"/>
  <c r="K18" s="1"/>
  <c r="I22"/>
  <c r="F21"/>
  <c r="K21"/>
  <c r="D11"/>
  <c r="I11"/>
  <c r="D21" l="1"/>
  <c r="D15"/>
  <c r="D16" s="1"/>
  <c r="D14"/>
  <c r="I21"/>
  <c r="I23" s="1"/>
  <c r="I15"/>
  <c r="I14"/>
  <c r="D22"/>
  <c r="K16"/>
  <c r="F16"/>
  <c r="I18" l="1"/>
  <c r="K22"/>
  <c r="K23" s="1"/>
  <c r="D18"/>
  <c r="F24"/>
  <c r="F25" s="1"/>
  <c r="F22"/>
  <c r="F23" s="1"/>
  <c r="D23"/>
  <c r="D25"/>
  <c r="I16"/>
</calcChain>
</file>

<file path=xl/sharedStrings.xml><?xml version="1.0" encoding="utf-8"?>
<sst xmlns="http://schemas.openxmlformats.org/spreadsheetml/2006/main" count="96" uniqueCount="28">
  <si>
    <t>MT4トラリピEA試算表</t>
    <rPh sb="9" eb="12">
      <t>シサンヒョウ</t>
    </rPh>
    <phoneticPr fontId="3"/>
  </si>
  <si>
    <t>通貨1
（EX：NZD/円、メイン69-55、最大88-44）</t>
    <rPh sb="0" eb="2">
      <t>ツウカ</t>
    </rPh>
    <rPh sb="12" eb="13">
      <t>エン</t>
    </rPh>
    <rPh sb="23" eb="25">
      <t>サイダイ</t>
    </rPh>
    <phoneticPr fontId="3"/>
  </si>
  <si>
    <t>通貨2
（EX：AUD/円、メイン90-72、最大105-55）</t>
    <rPh sb="0" eb="2">
      <t>ツウカ</t>
    </rPh>
    <rPh sb="12" eb="13">
      <t>エン</t>
    </rPh>
    <rPh sb="23" eb="25">
      <t>サイダイ</t>
    </rPh>
    <phoneticPr fontId="3"/>
  </si>
  <si>
    <t>買いポジション</t>
    <rPh sb="0" eb="1">
      <t>カ</t>
    </rPh>
    <phoneticPr fontId="3"/>
  </si>
  <si>
    <t>売りポジション</t>
    <rPh sb="0" eb="1">
      <t>ウ</t>
    </rPh>
    <phoneticPr fontId="3"/>
  </si>
  <si>
    <t>運用資産</t>
    <rPh sb="0" eb="2">
      <t>ウンヨウ</t>
    </rPh>
    <rPh sb="2" eb="4">
      <t>シサン</t>
    </rPh>
    <phoneticPr fontId="3"/>
  </si>
  <si>
    <t>円</t>
    <rPh sb="0" eb="1">
      <t>エン</t>
    </rPh>
    <phoneticPr fontId="3"/>
  </si>
  <si>
    <t>レンジ価格（上）</t>
    <rPh sb="3" eb="5">
      <t>カカク</t>
    </rPh>
    <rPh sb="6" eb="7">
      <t>ウエ</t>
    </rPh>
    <phoneticPr fontId="3"/>
  </si>
  <si>
    <t>円/***</t>
    <rPh sb="0" eb="1">
      <t>エン</t>
    </rPh>
    <phoneticPr fontId="3"/>
  </si>
  <si>
    <t>レンジ価格（下）</t>
    <rPh sb="3" eb="5">
      <t>カカク</t>
    </rPh>
    <rPh sb="6" eb="7">
      <t>シタ</t>
    </rPh>
    <phoneticPr fontId="3"/>
  </si>
  <si>
    <t>トラップレンジ</t>
    <phoneticPr fontId="3"/>
  </si>
  <si>
    <t>トラップ本数</t>
    <rPh sb="4" eb="6">
      <t>ホンスウ</t>
    </rPh>
    <phoneticPr fontId="3"/>
  </si>
  <si>
    <t>本</t>
    <rPh sb="0" eb="1">
      <t>ホン</t>
    </rPh>
    <phoneticPr fontId="3"/>
  </si>
  <si>
    <t>一本あたり通貨数</t>
    <rPh sb="0" eb="2">
      <t>イッポン</t>
    </rPh>
    <rPh sb="5" eb="7">
      <t>ツウカ</t>
    </rPh>
    <rPh sb="7" eb="8">
      <t>スウ</t>
    </rPh>
    <phoneticPr fontId="3"/>
  </si>
  <si>
    <t>通貨</t>
    <rPh sb="0" eb="2">
      <t>ツウカ</t>
    </rPh>
    <phoneticPr fontId="3"/>
  </si>
  <si>
    <t>ポジション平均単価</t>
    <rPh sb="5" eb="7">
      <t>ヘイキン</t>
    </rPh>
    <rPh sb="7" eb="9">
      <t>タンカ</t>
    </rPh>
    <phoneticPr fontId="3"/>
  </si>
  <si>
    <t>全て成立時のポジションの合計</t>
    <rPh sb="0" eb="1">
      <t>スベ</t>
    </rPh>
    <rPh sb="2" eb="4">
      <t>セイリツ</t>
    </rPh>
    <rPh sb="4" eb="5">
      <t>ジ</t>
    </rPh>
    <rPh sb="12" eb="14">
      <t>ゴウケイ</t>
    </rPh>
    <phoneticPr fontId="3"/>
  </si>
  <si>
    <t>レバレッジ（倍）</t>
    <rPh sb="6" eb="7">
      <t>バイ</t>
    </rPh>
    <phoneticPr fontId="3"/>
  </si>
  <si>
    <t>必要証拠金</t>
    <rPh sb="0" eb="2">
      <t>ヒツヨウ</t>
    </rPh>
    <rPh sb="2" eb="4">
      <t>ショウコ</t>
    </rPh>
    <rPh sb="4" eb="5">
      <t>キン</t>
    </rPh>
    <phoneticPr fontId="3"/>
  </si>
  <si>
    <t>全て成立時の評価損(－)</t>
    <rPh sb="0" eb="1">
      <t>スベ</t>
    </rPh>
    <rPh sb="2" eb="4">
      <t>セイリツ</t>
    </rPh>
    <rPh sb="4" eb="5">
      <t>ジ</t>
    </rPh>
    <rPh sb="6" eb="8">
      <t>ヒョウカ</t>
    </rPh>
    <rPh sb="8" eb="9">
      <t>ゾン</t>
    </rPh>
    <phoneticPr fontId="3"/>
  </si>
  <si>
    <t>全て成立時の証拠金維持率</t>
    <rPh sb="0" eb="1">
      <t>スベ</t>
    </rPh>
    <rPh sb="2" eb="4">
      <t>セイリツ</t>
    </rPh>
    <rPh sb="4" eb="5">
      <t>ジ</t>
    </rPh>
    <rPh sb="6" eb="8">
      <t>ショウコ</t>
    </rPh>
    <rPh sb="8" eb="9">
      <t>キン</t>
    </rPh>
    <rPh sb="9" eb="11">
      <t>イジ</t>
    </rPh>
    <rPh sb="11" eb="12">
      <t>リツ</t>
    </rPh>
    <phoneticPr fontId="3"/>
  </si>
  <si>
    <t>％</t>
    <phoneticPr fontId="3"/>
  </si>
  <si>
    <t>ロスカットレート</t>
    <phoneticPr fontId="3"/>
  </si>
  <si>
    <t>フェイクストップロスレート幅</t>
    <rPh sb="13" eb="14">
      <t>ハバ</t>
    </rPh>
    <phoneticPr fontId="3"/>
  </si>
  <si>
    <t>フェイクストップロス（S/L）レート</t>
    <phoneticPr fontId="3"/>
  </si>
  <si>
    <t>フェイクS/Lレート時の評価損（－）</t>
    <rPh sb="10" eb="11">
      <t>ジ</t>
    </rPh>
    <rPh sb="12" eb="14">
      <t>ヒョウカ</t>
    </rPh>
    <rPh sb="14" eb="15">
      <t>ゾン</t>
    </rPh>
    <phoneticPr fontId="3"/>
  </si>
  <si>
    <t>フェイクS/L使用時の必要証拠金
（常時両建て+F・S/L）</t>
    <rPh sb="7" eb="10">
      <t>シヨウジ</t>
    </rPh>
    <rPh sb="9" eb="10">
      <t>ジ</t>
    </rPh>
    <rPh sb="11" eb="13">
      <t>ヒツヨウ</t>
    </rPh>
    <rPh sb="13" eb="15">
      <t>ショウコ</t>
    </rPh>
    <rPh sb="15" eb="16">
      <t>キン</t>
    </rPh>
    <rPh sb="18" eb="20">
      <t>ジョウジ</t>
    </rPh>
    <rPh sb="20" eb="22">
      <t>リョウダ</t>
    </rPh>
    <phoneticPr fontId="3"/>
  </si>
  <si>
    <t>フェイクS/L使用時の証拠金維持率</t>
    <rPh sb="7" eb="10">
      <t>シヨウジ</t>
    </rPh>
    <rPh sb="9" eb="10">
      <t>ジ</t>
    </rPh>
    <rPh sb="11" eb="14">
      <t>ショウコキン</t>
    </rPh>
    <rPh sb="14" eb="16">
      <t>イジ</t>
    </rPh>
    <rPh sb="16" eb="17">
      <t>リツ</t>
    </rPh>
    <phoneticPr fontId="3"/>
  </si>
</sst>
</file>

<file path=xl/styles.xml><?xml version="1.0" encoding="utf-8"?>
<styleSheet xmlns="http://schemas.openxmlformats.org/spreadsheetml/2006/main">
  <numFmts count="5">
    <numFmt numFmtId="5" formatCode="&quot;¥&quot;#,##0;&quot;¥&quot;\-#,##0"/>
    <numFmt numFmtId="7" formatCode="&quot;¥&quot;#,##0.00;&quot;¥&quot;\-#,##0.00"/>
    <numFmt numFmtId="176" formatCode="#,##0_ "/>
    <numFmt numFmtId="177" formatCode="&quot;¥&quot;#,##0.000;&quot;¥&quot;\-#,##0.000"/>
    <numFmt numFmtId="178" formatCode="0_);[Red]\(0\)"/>
  </numFmts>
  <fonts count="12"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8"/>
      <color theme="0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sz val="11"/>
      <color rgb="FFFF0000"/>
      <name val="ＭＳ Ｐゴシック"/>
      <family val="3"/>
      <charset val="128"/>
      <scheme val="major"/>
    </font>
    <font>
      <b/>
      <sz val="11"/>
      <color rgb="FFFF0000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9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33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8" fillId="0" borderId="0"/>
    <xf numFmtId="0" fontId="9" fillId="0" borderId="0">
      <alignment vertical="center"/>
    </xf>
    <xf numFmtId="0" fontId="10" fillId="0" borderId="0"/>
    <xf numFmtId="0" fontId="11" fillId="0" borderId="0">
      <alignment vertical="center"/>
    </xf>
  </cellStyleXfs>
  <cellXfs count="90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7" fontId="4" fillId="3" borderId="2" xfId="0" applyNumberFormat="1" applyFont="1" applyFill="1" applyBorder="1" applyAlignment="1">
      <alignment horizontal="center" vertical="center" wrapText="1"/>
    </xf>
    <xf numFmtId="7" fontId="4" fillId="3" borderId="3" xfId="0" applyNumberFormat="1" applyFont="1" applyFill="1" applyBorder="1" applyAlignment="1">
      <alignment horizontal="center" vertical="center"/>
    </xf>
    <xf numFmtId="7" fontId="4" fillId="3" borderId="4" xfId="0" applyNumberFormat="1" applyFont="1" applyFill="1" applyBorder="1" applyAlignment="1">
      <alignment horizontal="center" vertical="center"/>
    </xf>
    <xf numFmtId="7" fontId="4" fillId="4" borderId="2" xfId="0" applyNumberFormat="1" applyFont="1" applyFill="1" applyBorder="1" applyAlignment="1">
      <alignment horizontal="center" vertical="center" wrapText="1"/>
    </xf>
    <xf numFmtId="7" fontId="4" fillId="4" borderId="3" xfId="0" applyNumberFormat="1" applyFont="1" applyFill="1" applyBorder="1" applyAlignment="1">
      <alignment horizontal="center" vertical="center"/>
    </xf>
    <xf numFmtId="7" fontId="4" fillId="4" borderId="4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7" fontId="4" fillId="3" borderId="5" xfId="0" applyNumberFormat="1" applyFont="1" applyFill="1" applyBorder="1">
      <alignment vertical="center"/>
    </xf>
    <xf numFmtId="0" fontId="4" fillId="3" borderId="0" xfId="0" applyFont="1" applyFill="1" applyBorder="1">
      <alignment vertical="center"/>
    </xf>
    <xf numFmtId="7" fontId="4" fillId="3" borderId="0" xfId="0" applyNumberFormat="1" applyFont="1" applyFill="1" applyBorder="1">
      <alignment vertical="center"/>
    </xf>
    <xf numFmtId="0" fontId="0" fillId="3" borderId="6" xfId="0" applyFill="1" applyBorder="1">
      <alignment vertical="center"/>
    </xf>
    <xf numFmtId="7" fontId="4" fillId="4" borderId="5" xfId="0" applyNumberFormat="1" applyFont="1" applyFill="1" applyBorder="1">
      <alignment vertical="center"/>
    </xf>
    <xf numFmtId="0" fontId="4" fillId="4" borderId="0" xfId="0" applyFont="1" applyFill="1" applyBorder="1">
      <alignment vertical="center"/>
    </xf>
    <xf numFmtId="7" fontId="4" fillId="4" borderId="0" xfId="0" applyNumberFormat="1" applyFont="1" applyFill="1" applyBorder="1">
      <alignment vertical="center"/>
    </xf>
    <xf numFmtId="0" fontId="0" fillId="4" borderId="6" xfId="0" applyFill="1" applyBorder="1">
      <alignment vertical="center"/>
    </xf>
    <xf numFmtId="0" fontId="0" fillId="5" borderId="7" xfId="0" applyFill="1" applyBorder="1">
      <alignment vertical="center"/>
    </xf>
    <xf numFmtId="0" fontId="0" fillId="0" borderId="0" xfId="0" applyFill="1" applyBorder="1">
      <alignment vertical="center"/>
    </xf>
    <xf numFmtId="5" fontId="4" fillId="3" borderId="8" xfId="0" applyNumberFormat="1" applyFont="1" applyFill="1" applyBorder="1">
      <alignment vertical="center"/>
    </xf>
    <xf numFmtId="0" fontId="0" fillId="3" borderId="9" xfId="0" applyFill="1" applyBorder="1">
      <alignment vertical="center"/>
    </xf>
    <xf numFmtId="5" fontId="4" fillId="4" borderId="8" xfId="0" applyNumberFormat="1" applyFont="1" applyFill="1" applyBorder="1">
      <alignment vertical="center"/>
    </xf>
    <xf numFmtId="0" fontId="0" fillId="5" borderId="10" xfId="0" applyFill="1" applyBorder="1">
      <alignment vertical="center"/>
    </xf>
    <xf numFmtId="7" fontId="4" fillId="3" borderId="8" xfId="0" applyNumberFormat="1" applyFont="1" applyFill="1" applyBorder="1">
      <alignment vertical="center"/>
    </xf>
    <xf numFmtId="7" fontId="0" fillId="3" borderId="6" xfId="0" applyNumberFormat="1" applyFill="1" applyBorder="1">
      <alignment vertical="center"/>
    </xf>
    <xf numFmtId="7" fontId="4" fillId="4" borderId="8" xfId="0" applyNumberFormat="1" applyFont="1" applyFill="1" applyBorder="1">
      <alignment vertical="center"/>
    </xf>
    <xf numFmtId="7" fontId="0" fillId="4" borderId="6" xfId="0" applyNumberFormat="1" applyFill="1" applyBorder="1">
      <alignment vertical="center"/>
    </xf>
    <xf numFmtId="0" fontId="0" fillId="0" borderId="10" xfId="0" applyFill="1" applyBorder="1">
      <alignment vertical="center"/>
    </xf>
    <xf numFmtId="176" fontId="4" fillId="3" borderId="8" xfId="0" applyNumberFormat="1" applyFont="1" applyFill="1" applyBorder="1">
      <alignment vertical="center"/>
    </xf>
    <xf numFmtId="176" fontId="4" fillId="4" borderId="8" xfId="0" applyNumberFormat="1" applyFont="1" applyFill="1" applyBorder="1">
      <alignment vertical="center"/>
    </xf>
    <xf numFmtId="0" fontId="0" fillId="5" borderId="11" xfId="0" applyFill="1" applyBorder="1">
      <alignment vertical="center"/>
    </xf>
    <xf numFmtId="176" fontId="4" fillId="4" borderId="12" xfId="0" applyNumberFormat="1" applyFont="1" applyFill="1" applyBorder="1">
      <alignment vertical="center"/>
    </xf>
    <xf numFmtId="0" fontId="0" fillId="6" borderId="7" xfId="0" applyFill="1" applyBorder="1">
      <alignment vertical="center"/>
    </xf>
    <xf numFmtId="177" fontId="4" fillId="3" borderId="0" xfId="0" applyNumberFormat="1" applyFont="1" applyFill="1" applyBorder="1">
      <alignment vertical="center"/>
    </xf>
    <xf numFmtId="177" fontId="4" fillId="4" borderId="5" xfId="0" applyNumberFormat="1" applyFont="1" applyFill="1" applyBorder="1">
      <alignment vertical="center"/>
    </xf>
    <xf numFmtId="177" fontId="4" fillId="4" borderId="0" xfId="0" applyNumberFormat="1" applyFont="1" applyFill="1" applyBorder="1">
      <alignment vertical="center"/>
    </xf>
    <xf numFmtId="0" fontId="0" fillId="6" borderId="10" xfId="0" applyFill="1" applyBorder="1">
      <alignment vertical="center"/>
    </xf>
    <xf numFmtId="176" fontId="4" fillId="3" borderId="0" xfId="0" applyNumberFormat="1" applyFont="1" applyFill="1" applyBorder="1">
      <alignment vertical="center"/>
    </xf>
    <xf numFmtId="176" fontId="4" fillId="4" borderId="5" xfId="0" applyNumberFormat="1" applyFont="1" applyFill="1" applyBorder="1">
      <alignment vertical="center"/>
    </xf>
    <xf numFmtId="176" fontId="4" fillId="4" borderId="0" xfId="0" applyNumberFormat="1" applyFont="1" applyFill="1" applyBorder="1">
      <alignment vertical="center"/>
    </xf>
    <xf numFmtId="178" fontId="4" fillId="3" borderId="8" xfId="0" applyNumberFormat="1" applyFont="1" applyFill="1" applyBorder="1">
      <alignment vertical="center"/>
    </xf>
    <xf numFmtId="178" fontId="4" fillId="3" borderId="0" xfId="0" applyNumberFormat="1" applyFont="1" applyFill="1" applyBorder="1">
      <alignment vertical="center"/>
    </xf>
    <xf numFmtId="178" fontId="4" fillId="4" borderId="8" xfId="0" applyNumberFormat="1" applyFont="1" applyFill="1" applyBorder="1">
      <alignment vertical="center"/>
    </xf>
    <xf numFmtId="178" fontId="4" fillId="4" borderId="0" xfId="0" applyNumberFormat="1" applyFont="1" applyFill="1" applyBorder="1">
      <alignment vertical="center"/>
    </xf>
    <xf numFmtId="0" fontId="0" fillId="0" borderId="6" xfId="0" applyFill="1" applyBorder="1">
      <alignment vertical="center"/>
    </xf>
    <xf numFmtId="5" fontId="4" fillId="3" borderId="0" xfId="0" applyNumberFormat="1" applyFont="1" applyFill="1" applyBorder="1">
      <alignment vertical="center"/>
    </xf>
    <xf numFmtId="5" fontId="4" fillId="4" borderId="5" xfId="0" applyNumberFormat="1" applyFont="1" applyFill="1" applyBorder="1">
      <alignment vertical="center"/>
    </xf>
    <xf numFmtId="5" fontId="4" fillId="4" borderId="0" xfId="0" applyNumberFormat="1" applyFont="1" applyFill="1" applyBorder="1">
      <alignment vertical="center"/>
    </xf>
    <xf numFmtId="5" fontId="5" fillId="3" borderId="0" xfId="0" applyNumberFormat="1" applyFont="1" applyFill="1" applyBorder="1">
      <alignment vertical="center"/>
    </xf>
    <xf numFmtId="5" fontId="5" fillId="4" borderId="5" xfId="0" applyNumberFormat="1" applyFont="1" applyFill="1" applyBorder="1">
      <alignment vertical="center"/>
    </xf>
    <xf numFmtId="5" fontId="5" fillId="4" borderId="0" xfId="0" applyNumberFormat="1" applyFont="1" applyFill="1" applyBorder="1">
      <alignment vertical="center"/>
    </xf>
    <xf numFmtId="0" fontId="0" fillId="6" borderId="11" xfId="0" applyFill="1" applyBorder="1">
      <alignment vertical="center"/>
    </xf>
    <xf numFmtId="0" fontId="1" fillId="7" borderId="7" xfId="0" applyFont="1" applyFill="1" applyBorder="1">
      <alignment vertical="center"/>
    </xf>
    <xf numFmtId="0" fontId="1" fillId="0" borderId="6" xfId="0" applyFont="1" applyFill="1" applyBorder="1">
      <alignment vertical="center"/>
    </xf>
    <xf numFmtId="7" fontId="6" fillId="3" borderId="0" xfId="0" applyNumberFormat="1" applyFont="1" applyFill="1" applyBorder="1">
      <alignment vertical="center"/>
    </xf>
    <xf numFmtId="0" fontId="1" fillId="0" borderId="0" xfId="0" applyFont="1" applyFill="1" applyBorder="1">
      <alignment vertical="center"/>
    </xf>
    <xf numFmtId="7" fontId="6" fillId="4" borderId="5" xfId="0" applyNumberFormat="1" applyFont="1" applyFill="1" applyBorder="1">
      <alignment vertical="center"/>
    </xf>
    <xf numFmtId="7" fontId="6" fillId="4" borderId="0" xfId="0" applyNumberFormat="1" applyFont="1" applyFill="1" applyBorder="1">
      <alignment vertical="center"/>
    </xf>
    <xf numFmtId="0" fontId="1" fillId="7" borderId="1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7" fontId="7" fillId="3" borderId="8" xfId="0" applyNumberFormat="1" applyFont="1" applyFill="1" applyBorder="1">
      <alignment vertical="center"/>
    </xf>
    <xf numFmtId="7" fontId="4" fillId="3" borderId="6" xfId="0" applyNumberFormat="1" applyFont="1" applyFill="1" applyBorder="1">
      <alignment vertical="center"/>
    </xf>
    <xf numFmtId="7" fontId="7" fillId="4" borderId="8" xfId="0" applyNumberFormat="1" applyFont="1" applyFill="1" applyBorder="1">
      <alignment vertical="center"/>
    </xf>
    <xf numFmtId="7" fontId="4" fillId="4" borderId="6" xfId="0" applyNumberFormat="1" applyFont="1" applyFill="1" applyBorder="1">
      <alignment vertical="center"/>
    </xf>
    <xf numFmtId="0" fontId="1" fillId="7" borderId="10" xfId="0" applyFont="1" applyFill="1" applyBorder="1">
      <alignment vertical="center"/>
    </xf>
    <xf numFmtId="0" fontId="1" fillId="8" borderId="10" xfId="0" applyFont="1" applyFill="1" applyBorder="1" applyAlignment="1">
      <alignment vertical="center" wrapText="1"/>
    </xf>
    <xf numFmtId="5" fontId="7" fillId="3" borderId="0" xfId="0" applyNumberFormat="1" applyFont="1" applyFill="1" applyBorder="1">
      <alignment vertical="center"/>
    </xf>
    <xf numFmtId="5" fontId="7" fillId="4" borderId="5" xfId="0" applyNumberFormat="1" applyFont="1" applyFill="1" applyBorder="1">
      <alignment vertical="center"/>
    </xf>
    <xf numFmtId="5" fontId="7" fillId="4" borderId="0" xfId="0" applyNumberFormat="1" applyFont="1" applyFill="1" applyBorder="1">
      <alignment vertical="center"/>
    </xf>
    <xf numFmtId="0" fontId="1" fillId="8" borderId="11" xfId="0" applyFont="1" applyFill="1" applyBorder="1">
      <alignment vertical="center"/>
    </xf>
    <xf numFmtId="0" fontId="1" fillId="0" borderId="13" xfId="0" applyFont="1" applyFill="1" applyBorder="1">
      <alignment vertical="center"/>
    </xf>
    <xf numFmtId="176" fontId="4" fillId="3" borderId="13" xfId="0" applyNumberFormat="1" applyFont="1" applyFill="1" applyBorder="1">
      <alignment vertical="center"/>
    </xf>
    <xf numFmtId="7" fontId="4" fillId="3" borderId="13" xfId="0" applyNumberFormat="1" applyFont="1" applyFill="1" applyBorder="1">
      <alignment vertical="center"/>
    </xf>
    <xf numFmtId="7" fontId="0" fillId="3" borderId="14" xfId="0" applyNumberFormat="1" applyFill="1" applyBorder="1">
      <alignment vertical="center"/>
    </xf>
    <xf numFmtId="176" fontId="4" fillId="4" borderId="15" xfId="0" applyNumberFormat="1" applyFont="1" applyFill="1" applyBorder="1">
      <alignment vertical="center"/>
    </xf>
    <xf numFmtId="7" fontId="4" fillId="4" borderId="13" xfId="0" applyNumberFormat="1" applyFont="1" applyFill="1" applyBorder="1">
      <alignment vertical="center"/>
    </xf>
    <xf numFmtId="176" fontId="4" fillId="4" borderId="13" xfId="0" applyNumberFormat="1" applyFont="1" applyFill="1" applyBorder="1">
      <alignment vertical="center"/>
    </xf>
    <xf numFmtId="7" fontId="0" fillId="4" borderId="14" xfId="0" applyNumberFormat="1" applyFill="1" applyBorder="1">
      <alignment vertical="center"/>
    </xf>
    <xf numFmtId="0" fontId="1" fillId="9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5" fontId="7" fillId="0" borderId="0" xfId="0" applyNumberFormat="1" applyFont="1">
      <alignment vertical="center"/>
    </xf>
    <xf numFmtId="7" fontId="4" fillId="0" borderId="0" xfId="0" applyNumberFormat="1" applyFont="1" applyFill="1" applyBorder="1">
      <alignment vertical="center"/>
    </xf>
    <xf numFmtId="0" fontId="1" fillId="9" borderId="0" xfId="0" applyFont="1" applyFill="1">
      <alignment vertical="center"/>
    </xf>
    <xf numFmtId="0" fontId="1" fillId="0" borderId="0" xfId="0" applyFont="1" applyFill="1">
      <alignment vertical="center"/>
    </xf>
    <xf numFmtId="0" fontId="4" fillId="0" borderId="0" xfId="0" applyNumberFormat="1" applyFont="1">
      <alignment vertical="center"/>
    </xf>
    <xf numFmtId="176" fontId="4" fillId="0" borderId="0" xfId="0" applyNumberFormat="1" applyFont="1">
      <alignment vertical="center"/>
    </xf>
    <xf numFmtId="7" fontId="0" fillId="0" borderId="0" xfId="0" applyNumberFormat="1" applyFill="1" applyBorder="1">
      <alignment vertical="center"/>
    </xf>
    <xf numFmtId="7" fontId="4" fillId="0" borderId="0" xfId="0" applyNumberFormat="1" applyFont="1">
      <alignment vertical="center"/>
    </xf>
    <xf numFmtId="0" fontId="4" fillId="0" borderId="0" xfId="0" applyFont="1">
      <alignment vertical="center"/>
    </xf>
  </cellXfs>
  <cellStyles count="5">
    <cellStyle name="Normal 2" xfId="1"/>
    <cellStyle name="標準" xfId="0" builtinId="0"/>
    <cellStyle name="標準 2" xfId="2"/>
    <cellStyle name="標準 3" xfId="3"/>
    <cellStyle name="標準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L25"/>
  <sheetViews>
    <sheetView tabSelected="1" workbookViewId="0">
      <selection activeCell="M7" sqref="M7"/>
    </sheetView>
  </sheetViews>
  <sheetFormatPr defaultRowHeight="13.5"/>
  <cols>
    <col min="1" max="1" width="3" customWidth="1"/>
    <col min="2" max="2" width="30.75" customWidth="1"/>
    <col min="3" max="3" width="0.375" style="9" customWidth="1"/>
    <col min="4" max="4" width="13.125" style="88" bestFit="1" customWidth="1"/>
    <col min="5" max="5" width="7.375" style="89" bestFit="1" customWidth="1"/>
    <col min="6" max="6" width="12.75" style="88" bestFit="1" customWidth="1"/>
    <col min="7" max="7" width="7.375" bestFit="1" customWidth="1"/>
    <col min="8" max="8" width="0.375" style="9" customWidth="1"/>
    <col min="9" max="9" width="13.125" bestFit="1" customWidth="1"/>
    <col min="10" max="10" width="7.375" bestFit="1" customWidth="1"/>
    <col min="11" max="11" width="12.75" bestFit="1" customWidth="1"/>
    <col min="12" max="12" width="7.375" bestFit="1" customWidth="1"/>
  </cols>
  <sheetData>
    <row r="2" spans="2:12" ht="30" customHeight="1">
      <c r="B2" s="1" t="s">
        <v>0</v>
      </c>
      <c r="C2" s="2"/>
      <c r="D2" s="3" t="s">
        <v>1</v>
      </c>
      <c r="E2" s="4"/>
      <c r="F2" s="4"/>
      <c r="G2" s="5"/>
      <c r="H2" s="2"/>
      <c r="I2" s="6" t="s">
        <v>2</v>
      </c>
      <c r="J2" s="7"/>
      <c r="K2" s="7"/>
      <c r="L2" s="8"/>
    </row>
    <row r="3" spans="2:12" ht="14.25" thickBot="1">
      <c r="D3" s="10" t="s">
        <v>3</v>
      </c>
      <c r="E3" s="11"/>
      <c r="F3" s="12" t="s">
        <v>4</v>
      </c>
      <c r="G3" s="13"/>
      <c r="I3" s="14" t="s">
        <v>3</v>
      </c>
      <c r="J3" s="15"/>
      <c r="K3" s="16" t="s">
        <v>4</v>
      </c>
      <c r="L3" s="17"/>
    </row>
    <row r="4" spans="2:12" ht="14.25" thickBot="1">
      <c r="B4" s="18" t="s">
        <v>5</v>
      </c>
      <c r="C4" s="19"/>
      <c r="D4" s="20">
        <v>1000000</v>
      </c>
      <c r="E4" s="11" t="s">
        <v>6</v>
      </c>
      <c r="F4" s="20">
        <v>1000000</v>
      </c>
      <c r="G4" s="21" t="s">
        <v>6</v>
      </c>
      <c r="H4" s="19"/>
      <c r="I4" s="22">
        <v>1000000</v>
      </c>
      <c r="J4" s="15" t="s">
        <v>6</v>
      </c>
      <c r="K4" s="22">
        <v>1000000</v>
      </c>
      <c r="L4" s="17" t="s">
        <v>6</v>
      </c>
    </row>
    <row r="5" spans="2:12" ht="14.25" thickBot="1">
      <c r="B5" s="23" t="s">
        <v>7</v>
      </c>
      <c r="C5" s="19"/>
      <c r="D5" s="24">
        <v>69</v>
      </c>
      <c r="E5" s="12" t="s">
        <v>8</v>
      </c>
      <c r="F5" s="24">
        <v>69</v>
      </c>
      <c r="G5" s="25" t="s">
        <v>8</v>
      </c>
      <c r="H5" s="19"/>
      <c r="I5" s="26">
        <v>90</v>
      </c>
      <c r="J5" s="16" t="s">
        <v>8</v>
      </c>
      <c r="K5" s="26">
        <v>90</v>
      </c>
      <c r="L5" s="27" t="s">
        <v>8</v>
      </c>
    </row>
    <row r="6" spans="2:12" ht="14.25" thickBot="1">
      <c r="B6" s="23" t="s">
        <v>9</v>
      </c>
      <c r="C6" s="28"/>
      <c r="D6" s="12">
        <f>D5-D7*(D8-1)</f>
        <v>55.25</v>
      </c>
      <c r="E6" s="12" t="s">
        <v>8</v>
      </c>
      <c r="F6" s="12">
        <f>F5-F7*(F8-1)</f>
        <v>55.2</v>
      </c>
      <c r="G6" s="25" t="s">
        <v>8</v>
      </c>
      <c r="H6" s="19"/>
      <c r="I6" s="14">
        <f>I5-I7*(I8-1)</f>
        <v>72.3</v>
      </c>
      <c r="J6" s="16" t="s">
        <v>8</v>
      </c>
      <c r="K6" s="16">
        <f>K5-K7*(K8-1)</f>
        <v>72.849999999999994</v>
      </c>
      <c r="L6" s="27" t="s">
        <v>8</v>
      </c>
    </row>
    <row r="7" spans="2:12" ht="14.25" thickBot="1">
      <c r="B7" s="23" t="s">
        <v>10</v>
      </c>
      <c r="C7" s="19"/>
      <c r="D7" s="24">
        <v>0.25</v>
      </c>
      <c r="E7" s="12" t="s">
        <v>8</v>
      </c>
      <c r="F7" s="24">
        <v>0.3</v>
      </c>
      <c r="G7" s="25" t="s">
        <v>8</v>
      </c>
      <c r="H7" s="19"/>
      <c r="I7" s="26">
        <v>0.3</v>
      </c>
      <c r="J7" s="16" t="s">
        <v>8</v>
      </c>
      <c r="K7" s="26">
        <v>0.35</v>
      </c>
      <c r="L7" s="27" t="s">
        <v>8</v>
      </c>
    </row>
    <row r="8" spans="2:12" ht="14.25" thickBot="1">
      <c r="B8" s="23" t="s">
        <v>11</v>
      </c>
      <c r="C8" s="19"/>
      <c r="D8" s="29">
        <v>56</v>
      </c>
      <c r="E8" s="12" t="s">
        <v>12</v>
      </c>
      <c r="F8" s="29">
        <v>47</v>
      </c>
      <c r="G8" s="25" t="s">
        <v>12</v>
      </c>
      <c r="H8" s="19"/>
      <c r="I8" s="30">
        <v>60</v>
      </c>
      <c r="J8" s="16" t="s">
        <v>12</v>
      </c>
      <c r="K8" s="30">
        <v>50</v>
      </c>
      <c r="L8" s="27" t="s">
        <v>12</v>
      </c>
    </row>
    <row r="9" spans="2:12" ht="14.25" thickBot="1">
      <c r="B9" s="31" t="s">
        <v>13</v>
      </c>
      <c r="C9" s="19"/>
      <c r="D9" s="29">
        <v>1000</v>
      </c>
      <c r="E9" s="12" t="s">
        <v>14</v>
      </c>
      <c r="F9" s="29">
        <v>1000</v>
      </c>
      <c r="G9" s="25" t="s">
        <v>14</v>
      </c>
      <c r="H9" s="19"/>
      <c r="I9" s="32">
        <v>1000</v>
      </c>
      <c r="J9" s="16" t="s">
        <v>14</v>
      </c>
      <c r="K9" s="30">
        <v>1000</v>
      </c>
      <c r="L9" s="27" t="s">
        <v>14</v>
      </c>
    </row>
    <row r="10" spans="2:12">
      <c r="D10" s="10"/>
      <c r="E10" s="11"/>
      <c r="F10" s="12"/>
      <c r="G10" s="13"/>
      <c r="I10" s="14"/>
      <c r="J10" s="15"/>
      <c r="K10" s="16"/>
      <c r="L10" s="17"/>
    </row>
    <row r="11" spans="2:12">
      <c r="B11" s="33" t="s">
        <v>15</v>
      </c>
      <c r="C11" s="28"/>
      <c r="D11" s="34">
        <f>(D5+D6)/2</f>
        <v>62.125</v>
      </c>
      <c r="E11" s="12" t="s">
        <v>8</v>
      </c>
      <c r="F11" s="34">
        <f>(F5+F6)/2</f>
        <v>62.1</v>
      </c>
      <c r="G11" s="25" t="s">
        <v>8</v>
      </c>
      <c r="H11" s="19"/>
      <c r="I11" s="35">
        <f>(I5+I6)/2</f>
        <v>81.150000000000006</v>
      </c>
      <c r="J11" s="16" t="s">
        <v>8</v>
      </c>
      <c r="K11" s="36">
        <f>(K5+K6)/2</f>
        <v>81.424999999999997</v>
      </c>
      <c r="L11" s="27" t="s">
        <v>8</v>
      </c>
    </row>
    <row r="12" spans="2:12" ht="14.25" thickBot="1">
      <c r="B12" s="37" t="s">
        <v>16</v>
      </c>
      <c r="C12" s="28"/>
      <c r="D12" s="38">
        <f>D8*D9</f>
        <v>56000</v>
      </c>
      <c r="E12" s="12" t="s">
        <v>14</v>
      </c>
      <c r="F12" s="38">
        <f>F8*F9</f>
        <v>47000</v>
      </c>
      <c r="G12" s="25" t="s">
        <v>14</v>
      </c>
      <c r="H12" s="19"/>
      <c r="I12" s="39">
        <f>I8*I9</f>
        <v>60000</v>
      </c>
      <c r="J12" s="16" t="s">
        <v>14</v>
      </c>
      <c r="K12" s="40">
        <f>K8*K9</f>
        <v>50000</v>
      </c>
      <c r="L12" s="27" t="s">
        <v>14</v>
      </c>
    </row>
    <row r="13" spans="2:12" ht="14.25" thickBot="1">
      <c r="B13" s="37" t="s">
        <v>17</v>
      </c>
      <c r="C13" s="19"/>
      <c r="D13" s="41">
        <v>25</v>
      </c>
      <c r="E13" s="42"/>
      <c r="F13" s="41">
        <v>25</v>
      </c>
      <c r="G13" s="25"/>
      <c r="H13" s="19"/>
      <c r="I13" s="43">
        <v>25</v>
      </c>
      <c r="J13" s="44"/>
      <c r="K13" s="43">
        <v>25</v>
      </c>
      <c r="L13" s="27"/>
    </row>
    <row r="14" spans="2:12">
      <c r="B14" s="37" t="s">
        <v>18</v>
      </c>
      <c r="C14" s="45"/>
      <c r="D14" s="46">
        <f>D9*D8*D11*1/D13</f>
        <v>139160</v>
      </c>
      <c r="E14" s="12" t="s">
        <v>6</v>
      </c>
      <c r="F14" s="46">
        <f>F9*F8*F11*1/F13</f>
        <v>116748</v>
      </c>
      <c r="G14" s="25" t="s">
        <v>6</v>
      </c>
      <c r="H14" s="19"/>
      <c r="I14" s="47">
        <f>I9*I8*I11*1/I13</f>
        <v>194760</v>
      </c>
      <c r="J14" s="16" t="s">
        <v>6</v>
      </c>
      <c r="K14" s="48">
        <f>K9*K8*K11*1/K13</f>
        <v>162850</v>
      </c>
      <c r="L14" s="27" t="s">
        <v>6</v>
      </c>
    </row>
    <row r="15" spans="2:12">
      <c r="B15" s="37" t="s">
        <v>19</v>
      </c>
      <c r="C15" s="45"/>
      <c r="D15" s="49">
        <f>(D11-D6)*D12</f>
        <v>385000</v>
      </c>
      <c r="E15" s="12" t="s">
        <v>6</v>
      </c>
      <c r="F15" s="49">
        <f>(F5-F11)*F12</f>
        <v>324299.99999999994</v>
      </c>
      <c r="G15" s="25" t="s">
        <v>6</v>
      </c>
      <c r="H15" s="19"/>
      <c r="I15" s="50">
        <f>(I11-I6)*I12</f>
        <v>531000.00000000047</v>
      </c>
      <c r="J15" s="16" t="s">
        <v>6</v>
      </c>
      <c r="K15" s="51">
        <f>(K5-K11)*K12</f>
        <v>428750.00000000012</v>
      </c>
      <c r="L15" s="27" t="s">
        <v>6</v>
      </c>
    </row>
    <row r="16" spans="2:12">
      <c r="B16" s="52" t="s">
        <v>20</v>
      </c>
      <c r="C16" s="45"/>
      <c r="D16" s="38">
        <f>(D4-D15)/D14*100</f>
        <v>441.93733831560797</v>
      </c>
      <c r="E16" s="12" t="s">
        <v>21</v>
      </c>
      <c r="F16" s="38">
        <f>(F4-F15)/F14*100</f>
        <v>578.76794463288445</v>
      </c>
      <c r="G16" s="25" t="s">
        <v>21</v>
      </c>
      <c r="H16" s="19"/>
      <c r="I16" s="39">
        <f>(I4-I15)/I14*100</f>
        <v>240.80920106798084</v>
      </c>
      <c r="J16" s="16" t="s">
        <v>21</v>
      </c>
      <c r="K16" s="40">
        <f>(K4-K15)/K14*100</f>
        <v>350.78292907583659</v>
      </c>
      <c r="L16" s="27" t="s">
        <v>21</v>
      </c>
    </row>
    <row r="17" spans="2:12">
      <c r="C17" s="45"/>
      <c r="D17" s="12"/>
      <c r="E17" s="11"/>
      <c r="F17" s="12"/>
      <c r="G17" s="13"/>
      <c r="I17" s="14"/>
      <c r="J17" s="15"/>
      <c r="K17" s="16"/>
      <c r="L17" s="17"/>
    </row>
    <row r="18" spans="2:12" ht="14.25" thickBot="1">
      <c r="B18" s="53" t="s">
        <v>22</v>
      </c>
      <c r="C18" s="54"/>
      <c r="D18" s="55">
        <f>(D14-D4)/D12+D11</f>
        <v>46.752857142857145</v>
      </c>
      <c r="E18" s="12" t="s">
        <v>8</v>
      </c>
      <c r="F18" s="55">
        <f>(F4-F14)/F12+F11</f>
        <v>80.892595744680847</v>
      </c>
      <c r="G18" s="25" t="s">
        <v>8</v>
      </c>
      <c r="H18" s="56"/>
      <c r="I18" s="57">
        <f>(I14-I4)/I12+I11</f>
        <v>67.729333333333344</v>
      </c>
      <c r="J18" s="16" t="s">
        <v>8</v>
      </c>
      <c r="K18" s="58">
        <f>(K4-K14)/K12+K11</f>
        <v>98.167999999999992</v>
      </c>
      <c r="L18" s="27" t="s">
        <v>8</v>
      </c>
    </row>
    <row r="19" spans="2:12" ht="14.25" thickBot="1">
      <c r="B19" s="59" t="s">
        <v>23</v>
      </c>
      <c r="C19" s="60"/>
      <c r="D19" s="61">
        <v>0.5</v>
      </c>
      <c r="E19" s="12" t="s">
        <v>8</v>
      </c>
      <c r="F19" s="24">
        <v>0.5</v>
      </c>
      <c r="G19" s="62" t="s">
        <v>8</v>
      </c>
      <c r="H19" s="60"/>
      <c r="I19" s="63">
        <v>0.5</v>
      </c>
      <c r="J19" s="16" t="s">
        <v>8</v>
      </c>
      <c r="K19" s="26">
        <v>0.5</v>
      </c>
      <c r="L19" s="64" t="s">
        <v>8</v>
      </c>
    </row>
    <row r="20" spans="2:12">
      <c r="B20" s="59" t="s">
        <v>24</v>
      </c>
      <c r="C20" s="60"/>
      <c r="D20" s="12">
        <f>D6-D19</f>
        <v>54.75</v>
      </c>
      <c r="E20" s="12" t="s">
        <v>8</v>
      </c>
      <c r="F20" s="12">
        <f>F5+F19</f>
        <v>69.5</v>
      </c>
      <c r="G20" s="25" t="s">
        <v>8</v>
      </c>
      <c r="H20" s="60"/>
      <c r="I20" s="14">
        <f>I6-I19</f>
        <v>71.8</v>
      </c>
      <c r="J20" s="16" t="s">
        <v>8</v>
      </c>
      <c r="K20" s="16">
        <f>K5+K19</f>
        <v>90.5</v>
      </c>
      <c r="L20" s="27" t="s">
        <v>8</v>
      </c>
    </row>
    <row r="21" spans="2:12">
      <c r="B21" s="65" t="s">
        <v>25</v>
      </c>
      <c r="C21" s="56"/>
      <c r="D21" s="49">
        <f>(D11-D20)*D12</f>
        <v>413000</v>
      </c>
      <c r="E21" s="12" t="s">
        <v>6</v>
      </c>
      <c r="F21" s="49">
        <f>(F20-F11)*F12</f>
        <v>347799.99999999994</v>
      </c>
      <c r="G21" s="62" t="s">
        <v>6</v>
      </c>
      <c r="H21" s="56"/>
      <c r="I21" s="50">
        <f>(I11-I20)*I12</f>
        <v>561000.00000000047</v>
      </c>
      <c r="J21" s="16" t="s">
        <v>6</v>
      </c>
      <c r="K21" s="51">
        <f>(K20-K11)*K12</f>
        <v>453750.00000000012</v>
      </c>
      <c r="L21" s="64" t="s">
        <v>6</v>
      </c>
    </row>
    <row r="22" spans="2:12" ht="27">
      <c r="B22" s="66" t="s">
        <v>26</v>
      </c>
      <c r="C22" s="60"/>
      <c r="D22" s="67">
        <f>D20*D12*1/D13+F14</f>
        <v>239388</v>
      </c>
      <c r="E22" s="12" t="s">
        <v>6</v>
      </c>
      <c r="F22" s="67">
        <f>F20*F12*1/F13+D14</f>
        <v>269820</v>
      </c>
      <c r="G22" s="62"/>
      <c r="H22" s="60"/>
      <c r="I22" s="68">
        <f>I20*I12*1/I13+K14</f>
        <v>335170</v>
      </c>
      <c r="J22" s="16" t="s">
        <v>6</v>
      </c>
      <c r="K22" s="69">
        <f>K20*K12*1/K13+I14</f>
        <v>375760</v>
      </c>
      <c r="L22" s="64"/>
    </row>
    <row r="23" spans="2:12">
      <c r="B23" s="70" t="s">
        <v>27</v>
      </c>
      <c r="C23" s="71"/>
      <c r="D23" s="72">
        <f>(D4-D21)/D22*100</f>
        <v>245.2086153023543</v>
      </c>
      <c r="E23" s="73" t="s">
        <v>21</v>
      </c>
      <c r="F23" s="72">
        <f>(F4-F21)/F22*100</f>
        <v>241.71670002223706</v>
      </c>
      <c r="G23" s="74" t="s">
        <v>21</v>
      </c>
      <c r="H23" s="71"/>
      <c r="I23" s="75">
        <f>(I4-I21)/I22*100</f>
        <v>130.97830951457456</v>
      </c>
      <c r="J23" s="76" t="s">
        <v>21</v>
      </c>
      <c r="K23" s="77">
        <f>(K4-K21)/K22*100</f>
        <v>145.37204598680006</v>
      </c>
      <c r="L23" s="78" t="s">
        <v>21</v>
      </c>
    </row>
    <row r="24" spans="2:12" s="9" customFormat="1" ht="27" hidden="1" customHeight="1">
      <c r="B24" s="79" t="s">
        <v>26</v>
      </c>
      <c r="C24" s="80"/>
      <c r="D24" s="81">
        <v>0</v>
      </c>
      <c r="E24" s="82" t="s">
        <v>6</v>
      </c>
      <c r="F24" s="81">
        <f>F20*F12*1/F13+D14</f>
        <v>269820</v>
      </c>
      <c r="G24" s="82"/>
      <c r="H24" s="80"/>
    </row>
    <row r="25" spans="2:12" ht="14.25" hidden="1" customHeight="1" thickBot="1">
      <c r="B25" s="83" t="s">
        <v>27</v>
      </c>
      <c r="C25" s="84"/>
      <c r="D25" s="85" t="e">
        <f>(D4-D21)/D24*100</f>
        <v>#DIV/0!</v>
      </c>
      <c r="E25" s="82" t="s">
        <v>21</v>
      </c>
      <c r="F25" s="86">
        <f>(F4-F21)/F24*100</f>
        <v>241.71670002223706</v>
      </c>
      <c r="G25" s="87" t="s">
        <v>21</v>
      </c>
      <c r="H25" s="84"/>
    </row>
  </sheetData>
  <mergeCells count="2">
    <mergeCell ref="D2:G2"/>
    <mergeCell ref="I2:L2"/>
  </mergeCells>
  <phoneticPr fontId="3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トラリピ試算表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takao</dc:creator>
  <cp:lastModifiedBy>takao</cp:lastModifiedBy>
  <dcterms:created xsi:type="dcterms:W3CDTF">2012-01-14T00:26:11Z</dcterms:created>
  <dcterms:modified xsi:type="dcterms:W3CDTF">2012-01-14T00:27:07Z</dcterms:modified>
</cp:coreProperties>
</file>