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まいど\My Pictures\般\"/>
    </mc:Choice>
  </mc:AlternateContent>
  <bookViews>
    <workbookView xWindow="0" yWindow="0" windowWidth="20490" windowHeight="6420"/>
  </bookViews>
  <sheets>
    <sheet name="Sheet1" sheetId="1" r:id="rId1"/>
  </sheet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D37" i="1"/>
  <c r="E37" i="1"/>
  <c r="C38" i="1"/>
  <c r="D38" i="1"/>
  <c r="E38" i="1"/>
  <c r="C39" i="1"/>
  <c r="D39" i="1"/>
  <c r="E39" i="1"/>
  <c r="C40" i="1"/>
  <c r="D40" i="1"/>
  <c r="E40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E36" i="1"/>
  <c r="D36" i="1"/>
  <c r="C36" i="1"/>
  <c r="C31" i="1"/>
  <c r="D31" i="1"/>
  <c r="E31" i="1"/>
  <c r="C32" i="1"/>
  <c r="D32" i="1"/>
  <c r="E32" i="1"/>
  <c r="C33" i="1"/>
  <c r="D33" i="1"/>
  <c r="E33" i="1"/>
  <c r="C34" i="1"/>
  <c r="D34" i="1"/>
  <c r="E34" i="1"/>
  <c r="D30" i="1"/>
  <c r="C30" i="1"/>
  <c r="E30" i="1"/>
  <c r="I1" i="1" l="1"/>
  <c r="N2" i="1"/>
  <c r="M3" i="1" s="1"/>
  <c r="L4" i="1" s="1"/>
  <c r="G8" i="1" l="1"/>
  <c r="G9" i="1" s="1"/>
  <c r="G10" i="1" s="1"/>
  <c r="H8" i="1"/>
  <c r="G25" i="1" a="1"/>
  <c r="I4" i="1"/>
  <c r="K5" i="1"/>
  <c r="L3" i="1"/>
  <c r="M4" i="1" s="1"/>
  <c r="K3" i="1"/>
  <c r="M5" i="1" s="1"/>
  <c r="G24" i="1" l="1" a="1"/>
  <c r="H24" i="1" s="1"/>
  <c r="G28" i="1" a="1"/>
  <c r="J28" i="1" s="1"/>
  <c r="G26" i="1" a="1"/>
  <c r="G26" i="1" s="1"/>
  <c r="G27" i="1" a="1"/>
  <c r="J25" i="1"/>
  <c r="G25" i="1"/>
  <c r="I25" i="1"/>
  <c r="H25" i="1"/>
  <c r="G30" i="1" a="1"/>
  <c r="L14" i="1"/>
  <c r="M15" i="1"/>
  <c r="L13" i="1"/>
  <c r="K13" i="1"/>
  <c r="K14" i="1"/>
  <c r="M13" i="1"/>
  <c r="K6" i="1"/>
  <c r="K15" i="1" s="1"/>
  <c r="M14" i="1"/>
  <c r="L6" i="1"/>
  <c r="L15" i="1" s="1"/>
  <c r="I28" i="1" l="1"/>
  <c r="J26" i="1"/>
  <c r="G24" i="1"/>
  <c r="I24" i="1"/>
  <c r="H28" i="1"/>
  <c r="J24" i="1"/>
  <c r="H26" i="1"/>
  <c r="G28" i="1"/>
  <c r="I26" i="1"/>
  <c r="H27" i="1"/>
  <c r="J27" i="1"/>
  <c r="I27" i="1"/>
  <c r="G27" i="1"/>
  <c r="G30" i="1"/>
  <c r="I30" i="1"/>
  <c r="H30" i="1"/>
  <c r="J30" i="1"/>
  <c r="G31" i="1" a="1"/>
  <c r="K7" i="1" a="1"/>
  <c r="J31" i="1" l="1"/>
  <c r="H31" i="1"/>
  <c r="I31" i="1"/>
  <c r="G31" i="1"/>
  <c r="G32" i="1" a="1"/>
  <c r="L7" i="1"/>
  <c r="L16" i="1" s="1"/>
  <c r="L19" i="1" s="1"/>
  <c r="K8" i="1"/>
  <c r="K17" i="1" s="1"/>
  <c r="K20" i="1" s="1"/>
  <c r="M8" i="1"/>
  <c r="M17" i="1" s="1"/>
  <c r="M20" i="1" s="1"/>
  <c r="L9" i="1"/>
  <c r="L18" i="1" s="1"/>
  <c r="L21" i="1" s="1"/>
  <c r="K7" i="1"/>
  <c r="K16" i="1" s="1"/>
  <c r="K19" i="1" s="1"/>
  <c r="M7" i="1"/>
  <c r="M16" i="1" s="1"/>
  <c r="M19" i="1" s="1"/>
  <c r="L8" i="1"/>
  <c r="L17" i="1" s="1"/>
  <c r="L20" i="1" s="1"/>
  <c r="K9" i="1"/>
  <c r="K18" i="1" s="1"/>
  <c r="K21" i="1" s="1"/>
  <c r="M9" i="1"/>
  <c r="M18" i="1" s="1"/>
  <c r="M21" i="1" s="1"/>
  <c r="G32" i="1" l="1"/>
  <c r="I32" i="1"/>
  <c r="H32" i="1"/>
  <c r="J32" i="1"/>
  <c r="G33" i="1" a="1"/>
  <c r="K30" i="1" a="1"/>
  <c r="K31" i="1" a="1"/>
  <c r="K28" i="1" a="1"/>
  <c r="K27" i="1" a="1"/>
  <c r="K26" i="1" a="1"/>
  <c r="K25" i="1" a="1"/>
  <c r="K24" i="1" a="1"/>
  <c r="K32" i="1" l="1" a="1"/>
  <c r="M32" i="1" s="1"/>
  <c r="J33" i="1"/>
  <c r="H33" i="1"/>
  <c r="I33" i="1"/>
  <c r="G33" i="1"/>
  <c r="G34" i="1" a="1"/>
  <c r="L31" i="1"/>
  <c r="N31" i="1"/>
  <c r="M31" i="1"/>
  <c r="K31" i="1"/>
  <c r="K30" i="1"/>
  <c r="M30" i="1"/>
  <c r="N30" i="1"/>
  <c r="L30" i="1"/>
  <c r="M28" i="1"/>
  <c r="K28" i="1"/>
  <c r="N28" i="1"/>
  <c r="L28" i="1"/>
  <c r="M27" i="1"/>
  <c r="K27" i="1"/>
  <c r="N27" i="1"/>
  <c r="L27" i="1"/>
  <c r="M26" i="1"/>
  <c r="K26" i="1"/>
  <c r="N26" i="1"/>
  <c r="L26" i="1"/>
  <c r="M25" i="1"/>
  <c r="K25" i="1"/>
  <c r="N25" i="1"/>
  <c r="L25" i="1"/>
  <c r="K24" i="1"/>
  <c r="M24" i="1"/>
  <c r="L24" i="1"/>
  <c r="N24" i="1"/>
  <c r="K32" i="1" l="1"/>
  <c r="N32" i="1"/>
  <c r="L32" i="1"/>
  <c r="K33" i="1" a="1"/>
  <c r="L33" i="1" s="1"/>
  <c r="O31" i="1" a="1"/>
  <c r="O31" i="1" s="1"/>
  <c r="G34" i="1"/>
  <c r="I34" i="1"/>
  <c r="H34" i="1"/>
  <c r="J34" i="1"/>
  <c r="G36" i="1" a="1"/>
  <c r="O30" i="1" a="1"/>
  <c r="O28" i="1" a="1"/>
  <c r="O27" i="1" a="1"/>
  <c r="O26" i="1" a="1"/>
  <c r="O25" i="1" a="1"/>
  <c r="O24" i="1" a="1"/>
  <c r="K33" i="1" l="1"/>
  <c r="M33" i="1"/>
  <c r="O32" i="1" a="1"/>
  <c r="R32" i="1" s="1"/>
  <c r="N33" i="1"/>
  <c r="R31" i="1"/>
  <c r="Q31" i="1"/>
  <c r="U31" i="1" s="1"/>
  <c r="P31" i="1"/>
  <c r="G36" i="1"/>
  <c r="I36" i="1"/>
  <c r="H36" i="1"/>
  <c r="J36" i="1"/>
  <c r="K34" i="1" a="1"/>
  <c r="G37" i="1" a="1"/>
  <c r="P30" i="1"/>
  <c r="R30" i="1"/>
  <c r="Q30" i="1"/>
  <c r="O30" i="1"/>
  <c r="R28" i="1"/>
  <c r="P28" i="1"/>
  <c r="Q28" i="1"/>
  <c r="O28" i="1"/>
  <c r="R27" i="1"/>
  <c r="P27" i="1"/>
  <c r="Q27" i="1"/>
  <c r="O27" i="1"/>
  <c r="R26" i="1"/>
  <c r="P26" i="1"/>
  <c r="Q26" i="1"/>
  <c r="O26" i="1"/>
  <c r="R25" i="1"/>
  <c r="P25" i="1"/>
  <c r="Q25" i="1"/>
  <c r="O25" i="1"/>
  <c r="P24" i="1"/>
  <c r="R24" i="1"/>
  <c r="O24" i="1"/>
  <c r="Q24" i="1"/>
  <c r="P32" i="1" l="1"/>
  <c r="O33" i="1" a="1"/>
  <c r="O33" i="1" s="1"/>
  <c r="Q32" i="1"/>
  <c r="V32" i="1" s="1"/>
  <c r="O32" i="1"/>
  <c r="V31" i="1"/>
  <c r="U30" i="1"/>
  <c r="G38" i="1" a="1"/>
  <c r="J37" i="1"/>
  <c r="H37" i="1"/>
  <c r="G37" i="1"/>
  <c r="I37" i="1"/>
  <c r="K34" i="1"/>
  <c r="N34" i="1"/>
  <c r="M34" i="1"/>
  <c r="L34" i="1"/>
  <c r="K36" i="1" a="1"/>
  <c r="V30" i="1"/>
  <c r="U25" i="1"/>
  <c r="V25" i="1"/>
  <c r="U26" i="1"/>
  <c r="V26" i="1"/>
  <c r="U27" i="1"/>
  <c r="V27" i="1"/>
  <c r="U28" i="1"/>
  <c r="V28" i="1"/>
  <c r="U24" i="1"/>
  <c r="V24" i="1"/>
  <c r="R33" i="1" l="1"/>
  <c r="Q33" i="1"/>
  <c r="U33" i="1" s="1"/>
  <c r="P33" i="1"/>
  <c r="U32" i="1"/>
  <c r="G38" i="1"/>
  <c r="I38" i="1"/>
  <c r="H38" i="1"/>
  <c r="J38" i="1"/>
  <c r="K36" i="1"/>
  <c r="N36" i="1"/>
  <c r="L36" i="1"/>
  <c r="M36" i="1"/>
  <c r="O34" i="1" a="1"/>
  <c r="K37" i="1" a="1"/>
  <c r="G39" i="1" a="1"/>
  <c r="V33" i="1" l="1"/>
  <c r="J39" i="1"/>
  <c r="H39" i="1"/>
  <c r="G39" i="1"/>
  <c r="I39" i="1"/>
  <c r="L37" i="1"/>
  <c r="M37" i="1"/>
  <c r="N37" i="1"/>
  <c r="K37" i="1"/>
  <c r="G40" i="1" a="1"/>
  <c r="P34" i="1"/>
  <c r="Q34" i="1"/>
  <c r="R34" i="1"/>
  <c r="O34" i="1"/>
  <c r="U34" i="1" s="1"/>
  <c r="O36" i="1" a="1"/>
  <c r="K38" i="1" a="1"/>
  <c r="K39" i="1" l="1" a="1"/>
  <c r="L39" i="1" s="1"/>
  <c r="K38" i="1"/>
  <c r="N38" i="1"/>
  <c r="M38" i="1"/>
  <c r="L38" i="1"/>
  <c r="G40" i="1"/>
  <c r="I40" i="1"/>
  <c r="H40" i="1"/>
  <c r="J40" i="1"/>
  <c r="O37" i="1" a="1"/>
  <c r="P36" i="1"/>
  <c r="Q36" i="1"/>
  <c r="R36" i="1"/>
  <c r="O36" i="1"/>
  <c r="U36" i="1" s="1"/>
  <c r="V34" i="1"/>
  <c r="G42" i="1" a="1"/>
  <c r="M39" i="1" l="1"/>
  <c r="N39" i="1"/>
  <c r="K39" i="1"/>
  <c r="G43" i="1" a="1"/>
  <c r="H42" i="1"/>
  <c r="J42" i="1"/>
  <c r="G42" i="1"/>
  <c r="I42" i="1"/>
  <c r="V36" i="1"/>
  <c r="O37" i="1"/>
  <c r="P37" i="1"/>
  <c r="Q37" i="1"/>
  <c r="R37" i="1"/>
  <c r="K40" i="1" a="1"/>
  <c r="O38" i="1" a="1"/>
  <c r="O39" i="1" l="1" a="1"/>
  <c r="O39" i="1" s="1"/>
  <c r="K40" i="1"/>
  <c r="N40" i="1"/>
  <c r="M40" i="1"/>
  <c r="L40" i="1"/>
  <c r="U37" i="1"/>
  <c r="H43" i="1"/>
  <c r="J43" i="1"/>
  <c r="I43" i="1"/>
  <c r="G43" i="1"/>
  <c r="P38" i="1"/>
  <c r="Q38" i="1"/>
  <c r="R38" i="1"/>
  <c r="O38" i="1"/>
  <c r="U38" i="1" s="1"/>
  <c r="V37" i="1"/>
  <c r="K42" i="1" a="1"/>
  <c r="G44" i="1" a="1"/>
  <c r="P39" i="1" l="1"/>
  <c r="Q39" i="1"/>
  <c r="U39" i="1" s="1"/>
  <c r="R39" i="1"/>
  <c r="K43" i="1" a="1"/>
  <c r="L43" i="1" s="1"/>
  <c r="H44" i="1"/>
  <c r="J44" i="1"/>
  <c r="G44" i="1"/>
  <c r="I44" i="1"/>
  <c r="G46" i="1" a="1"/>
  <c r="G45" i="1" a="1"/>
  <c r="V38" i="1"/>
  <c r="K42" i="1"/>
  <c r="N42" i="1"/>
  <c r="M42" i="1"/>
  <c r="L42" i="1"/>
  <c r="O40" i="1" a="1"/>
  <c r="V39" i="1" l="1"/>
  <c r="K43" i="1"/>
  <c r="M43" i="1"/>
  <c r="J46" i="1"/>
  <c r="I46" i="1"/>
  <c r="H46" i="1"/>
  <c r="G46" i="1"/>
  <c r="N43" i="1"/>
  <c r="K44" i="1" a="1"/>
  <c r="N44" i="1" s="1"/>
  <c r="O42" i="1" a="1"/>
  <c r="J45" i="1"/>
  <c r="H45" i="1"/>
  <c r="I45" i="1"/>
  <c r="G45" i="1"/>
  <c r="P40" i="1"/>
  <c r="Q40" i="1"/>
  <c r="R40" i="1"/>
  <c r="O40" i="1"/>
  <c r="U40" i="1" s="1"/>
  <c r="K44" i="1" l="1"/>
  <c r="O43" i="1" a="1"/>
  <c r="P43" i="1" s="1"/>
  <c r="M44" i="1"/>
  <c r="K45" i="1" a="1"/>
  <c r="L45" i="1" s="1"/>
  <c r="L44" i="1"/>
  <c r="K46" i="1" a="1"/>
  <c r="V40" i="1"/>
  <c r="P42" i="1"/>
  <c r="Q42" i="1"/>
  <c r="R42" i="1"/>
  <c r="O42" i="1"/>
  <c r="U42" i="1" s="1"/>
  <c r="O43" i="1" l="1"/>
  <c r="O44" i="1" a="1"/>
  <c r="P44" i="1" s="1"/>
  <c r="Q43" i="1"/>
  <c r="V43" i="1" s="1"/>
  <c r="R43" i="1"/>
  <c r="K45" i="1"/>
  <c r="M45" i="1"/>
  <c r="N45" i="1"/>
  <c r="M46" i="1"/>
  <c r="N46" i="1"/>
  <c r="K46" i="1"/>
  <c r="L46" i="1"/>
  <c r="V42" i="1"/>
  <c r="O44" i="1" l="1"/>
  <c r="Q44" i="1"/>
  <c r="V44" i="1" s="1"/>
  <c r="R44" i="1"/>
  <c r="U43" i="1"/>
  <c r="O45" i="1" a="1"/>
  <c r="P45" i="1" s="1"/>
  <c r="O46" i="1" a="1"/>
  <c r="U44" i="1" l="1"/>
  <c r="O45" i="1"/>
  <c r="R45" i="1"/>
  <c r="Q45" i="1"/>
  <c r="V45" i="1" s="1"/>
  <c r="P46" i="1"/>
  <c r="O46" i="1"/>
  <c r="R46" i="1"/>
  <c r="Q46" i="1"/>
  <c r="U45" i="1" l="1"/>
  <c r="U46" i="1"/>
  <c r="V46" i="1"/>
</calcChain>
</file>

<file path=xl/sharedStrings.xml><?xml version="1.0" encoding="utf-8"?>
<sst xmlns="http://schemas.openxmlformats.org/spreadsheetml/2006/main" count="45" uniqueCount="32">
  <si>
    <t>x</t>
    <phoneticPr fontId="1"/>
  </si>
  <si>
    <t>y</t>
    <phoneticPr fontId="1"/>
  </si>
  <si>
    <t>z</t>
    <phoneticPr fontId="1"/>
  </si>
  <si>
    <t>手前(マイナスz)</t>
    <rPh sb="0" eb="2">
      <t>テマエ</t>
    </rPh>
    <phoneticPr fontId="1"/>
  </si>
  <si>
    <t>キューブ</t>
    <phoneticPr fontId="1"/>
  </si>
  <si>
    <t>奥（プラスz)</t>
    <rPh sb="0" eb="1">
      <t>オク</t>
    </rPh>
    <phoneticPr fontId="1"/>
  </si>
  <si>
    <t>iti</t>
    <phoneticPr fontId="1"/>
  </si>
  <si>
    <t>x</t>
    <phoneticPr fontId="1"/>
  </si>
  <si>
    <t>y</t>
    <phoneticPr fontId="1"/>
  </si>
  <si>
    <t>iti</t>
    <phoneticPr fontId="1"/>
  </si>
  <si>
    <t>E</t>
    <phoneticPr fontId="1"/>
  </si>
  <si>
    <t>R</t>
    <phoneticPr fontId="1"/>
  </si>
  <si>
    <t>v/|v|</t>
    <phoneticPr fontId="1"/>
  </si>
  <si>
    <t>v</t>
    <phoneticPr fontId="1"/>
  </si>
  <si>
    <t>y</t>
    <phoneticPr fontId="1"/>
  </si>
  <si>
    <t>|v|^2</t>
    <phoneticPr fontId="1"/>
  </si>
  <si>
    <t>θ°</t>
    <phoneticPr fontId="1"/>
  </si>
  <si>
    <t>θrad</t>
    <phoneticPr fontId="1"/>
  </si>
  <si>
    <t>R^2</t>
    <phoneticPr fontId="1"/>
  </si>
  <si>
    <t>A</t>
    <phoneticPr fontId="1"/>
  </si>
  <si>
    <t>縮尺・平行移動1</t>
    <rPh sb="0" eb="2">
      <t>シュクシャク</t>
    </rPh>
    <rPh sb="3" eb="7">
      <t>ヘイコウイドウ</t>
    </rPh>
    <phoneticPr fontId="1"/>
  </si>
  <si>
    <t>縮尺・平行移動2</t>
    <rPh sb="0" eb="2">
      <t>シュクシャク</t>
    </rPh>
    <rPh sb="3" eb="7">
      <t>ヘイコウイドウ</t>
    </rPh>
    <phoneticPr fontId="1"/>
  </si>
  <si>
    <t>Ax/z</t>
    <phoneticPr fontId="1"/>
  </si>
  <si>
    <t>Ay/z</t>
    <phoneticPr fontId="1"/>
  </si>
  <si>
    <t>Rsinθ</t>
    <phoneticPr fontId="1"/>
  </si>
  <si>
    <t>R^2(1-cosθ)</t>
    <phoneticPr fontId="1"/>
  </si>
  <si>
    <t>下(マイナスy)</t>
    <rPh sb="0" eb="1">
      <t>シタ</t>
    </rPh>
    <phoneticPr fontId="1"/>
  </si>
  <si>
    <t>上(プラスy)</t>
    <rPh sb="0" eb="1">
      <t>ウエ</t>
    </rPh>
    <phoneticPr fontId="1"/>
  </si>
  <si>
    <t>ロドリゲス</t>
    <phoneticPr fontId="1"/>
  </si>
  <si>
    <t>グラフ描画用データ</t>
    <rPh sb="3" eb="5">
      <t>ビョウガ</t>
    </rPh>
    <rPh sb="5" eb="6">
      <t>ヨウ</t>
    </rPh>
    <phoneticPr fontId="1"/>
  </si>
  <si>
    <t>（遠近法）</t>
    <rPh sb="1" eb="4">
      <t>エンキンホウ</t>
    </rPh>
    <phoneticPr fontId="1"/>
  </si>
  <si>
    <t>うごかす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</si>
</sst>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7030A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4" borderId="2" xfId="0" applyFill="1" applyBorder="1">
      <alignment vertical="center"/>
    </xf>
    <xf numFmtId="0" fontId="0" fillId="3" borderId="3" xfId="0" applyFill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4" borderId="0" xfId="0" applyFill="1" applyBorder="1">
      <alignment vertical="center"/>
    </xf>
    <xf numFmtId="0" fontId="0" fillId="3" borderId="0" xfId="0" applyFill="1" applyBorder="1">
      <alignment vertical="center"/>
    </xf>
    <xf numFmtId="0" fontId="0" fillId="3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9" fontId="0" fillId="0" borderId="0" xfId="1" applyFont="1">
      <alignment vertical="center"/>
    </xf>
    <xf numFmtId="0" fontId="4" fillId="0" borderId="0" xfId="0" applyFont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8694298285434"/>
          <c:y val="4.7788311122772174E-2"/>
          <c:w val="0.84750721911836646"/>
          <c:h val="0.85142932204566812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Sheet1!$V$23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Sheet1!$U$24:$U$276</c:f>
              <c:numCache>
                <c:formatCode>General</c:formatCode>
                <c:ptCount val="253"/>
                <c:pt idx="0">
                  <c:v>-0.52255353458769471</c:v>
                </c:pt>
                <c:pt idx="1">
                  <c:v>4.2519683504232825E-2</c:v>
                </c:pt>
                <c:pt idx="2">
                  <c:v>0.6744362909872631</c:v>
                </c:pt>
                <c:pt idx="3">
                  <c:v>0.19117743590725908</c:v>
                </c:pt>
                <c:pt idx="4">
                  <c:v>-0.52255353458769471</c:v>
                </c:pt>
                <c:pt idx="6">
                  <c:v>-0.45556581100703436</c:v>
                </c:pt>
                <c:pt idx="7">
                  <c:v>-0.18343209687263765</c:v>
                </c:pt>
                <c:pt idx="8">
                  <c:v>0.2482037439078317</c:v>
                </c:pt>
                <c:pt idx="9">
                  <c:v>-1.3099302130657443E-2</c:v>
                </c:pt>
                <c:pt idx="10">
                  <c:v>-0.45556581100703436</c:v>
                </c:pt>
                <c:pt idx="12">
                  <c:v>-0.52255353458769471</c:v>
                </c:pt>
                <c:pt idx="13">
                  <c:v>0.19117743590725908</c:v>
                </c:pt>
                <c:pt idx="14">
                  <c:v>-1.3099302130657443E-2</c:v>
                </c:pt>
                <c:pt idx="15">
                  <c:v>-0.45556581100703436</c:v>
                </c:pt>
                <c:pt idx="16">
                  <c:v>-0.52255353458769471</c:v>
                </c:pt>
                <c:pt idx="18">
                  <c:v>4.2519683504232825E-2</c:v>
                </c:pt>
                <c:pt idx="19">
                  <c:v>0.6744362909872631</c:v>
                </c:pt>
                <c:pt idx="20">
                  <c:v>0.2482037439078317</c:v>
                </c:pt>
                <c:pt idx="21">
                  <c:v>-0.18343209687263765</c:v>
                </c:pt>
                <c:pt idx="22">
                  <c:v>4.2519683504232825E-2</c:v>
                </c:pt>
              </c:numCache>
            </c:numRef>
          </c:xVal>
          <c:yVal>
            <c:numRef>
              <c:f>Sheet1!$V$24:$V$276</c:f>
              <c:numCache>
                <c:formatCode>General</c:formatCode>
                <c:ptCount val="253"/>
                <c:pt idx="0">
                  <c:v>-0.47443476561064124</c:v>
                </c:pt>
                <c:pt idx="1">
                  <c:v>0.48934656134591165</c:v>
                </c:pt>
                <c:pt idx="2">
                  <c:v>-1.2027665892571785E-2</c:v>
                </c:pt>
                <c:pt idx="3">
                  <c:v>-0.55728109735776898</c:v>
                </c:pt>
                <c:pt idx="4">
                  <c:v>-0.47443476561064124</c:v>
                </c:pt>
                <c:pt idx="6">
                  <c:v>8.1244046918800689E-3</c:v>
                </c:pt>
                <c:pt idx="7">
                  <c:v>0.53470347978413613</c:v>
                </c:pt>
                <c:pt idx="8">
                  <c:v>0.22534817443634367</c:v>
                </c:pt>
                <c:pt idx="9">
                  <c:v>-0.15075602463104576</c:v>
                </c:pt>
                <c:pt idx="10">
                  <c:v>8.1244046918800689E-3</c:v>
                </c:pt>
                <c:pt idx="12">
                  <c:v>-0.47443476561064124</c:v>
                </c:pt>
                <c:pt idx="13">
                  <c:v>-0.55728109735776898</c:v>
                </c:pt>
                <c:pt idx="14">
                  <c:v>-0.15075602463104576</c:v>
                </c:pt>
                <c:pt idx="15">
                  <c:v>8.1244046918800689E-3</c:v>
                </c:pt>
                <c:pt idx="16">
                  <c:v>-0.47443476561064124</c:v>
                </c:pt>
                <c:pt idx="18">
                  <c:v>0.48934656134591165</c:v>
                </c:pt>
                <c:pt idx="19">
                  <c:v>-1.2027665892571785E-2</c:v>
                </c:pt>
                <c:pt idx="20">
                  <c:v>0.22534817443634367</c:v>
                </c:pt>
                <c:pt idx="21">
                  <c:v>0.53470347978413613</c:v>
                </c:pt>
                <c:pt idx="22">
                  <c:v>0.48934656134591165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063360"/>
        <c:axId val="95056304"/>
      </c:scatterChart>
      <c:valAx>
        <c:axId val="95063360"/>
        <c:scaling>
          <c:orientation val="minMax"/>
          <c:max val="1"/>
          <c:min val="-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5056304"/>
        <c:crosses val="autoZero"/>
        <c:crossBetween val="midCat"/>
        <c:majorUnit val="1"/>
      </c:valAx>
      <c:valAx>
        <c:axId val="95056304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5063360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64077</xdr:colOff>
      <xdr:row>0</xdr:row>
      <xdr:rowOff>0</xdr:rowOff>
    </xdr:from>
    <xdr:to>
      <xdr:col>18</xdr:col>
      <xdr:colOff>206952</xdr:colOff>
      <xdr:row>16</xdr:row>
      <xdr:rowOff>150668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6"/>
  <sheetViews>
    <sheetView tabSelected="1" zoomScaleNormal="100" workbookViewId="0"/>
  </sheetViews>
  <sheetFormatPr defaultRowHeight="13.5" x14ac:dyDescent="0.15"/>
  <cols>
    <col min="2" max="2" width="15.5" customWidth="1"/>
    <col min="11" max="11" width="9.125" bestFit="1" customWidth="1"/>
    <col min="12" max="12" width="13.875" bestFit="1" customWidth="1"/>
    <col min="13" max="14" width="9.125" bestFit="1" customWidth="1"/>
    <col min="15" max="18" width="9.125" customWidth="1"/>
    <col min="22" max="22" width="13.875" bestFit="1" customWidth="1"/>
  </cols>
  <sheetData>
    <row r="1" spans="7:14" x14ac:dyDescent="0.15">
      <c r="H1" t="s">
        <v>31</v>
      </c>
      <c r="I1">
        <f ca="1">NOW()-TODAY()</f>
        <v>0.52022303240664769</v>
      </c>
      <c r="J1" t="s">
        <v>28</v>
      </c>
      <c r="K1" t="s">
        <v>0</v>
      </c>
      <c r="L1" t="s">
        <v>14</v>
      </c>
      <c r="M1" t="s">
        <v>2</v>
      </c>
      <c r="N1" t="s">
        <v>15</v>
      </c>
    </row>
    <row r="2" spans="7:14" x14ac:dyDescent="0.15">
      <c r="I2" s="1">
        <v>1000000</v>
      </c>
      <c r="J2" t="s">
        <v>13</v>
      </c>
      <c r="K2" s="2">
        <v>0.9</v>
      </c>
      <c r="L2" s="3">
        <v>1</v>
      </c>
      <c r="M2" s="4">
        <v>1.1000000000000001</v>
      </c>
      <c r="N2">
        <f>SUMSQ(K2:M2)</f>
        <v>3.0200000000000005</v>
      </c>
    </row>
    <row r="3" spans="7:14" x14ac:dyDescent="0.15">
      <c r="H3" t="s">
        <v>16</v>
      </c>
      <c r="I3" s="22">
        <v>45</v>
      </c>
      <c r="J3" t="s">
        <v>12</v>
      </c>
      <c r="K3" s="5">
        <f>K2/SQRT($N$2)</f>
        <v>0.51789180388359235</v>
      </c>
      <c r="L3" s="6">
        <f>L2/SQRT($N$2)</f>
        <v>0.57543533764843602</v>
      </c>
      <c r="M3" s="7">
        <f>M2/SQRT($N$2)</f>
        <v>0.63297887141327969</v>
      </c>
    </row>
    <row r="4" spans="7:14" x14ac:dyDescent="0.15">
      <c r="H4" t="s">
        <v>17</v>
      </c>
      <c r="I4">
        <f>I3*PI()/180</f>
        <v>0.78539816339744828</v>
      </c>
      <c r="J4" t="s">
        <v>11</v>
      </c>
      <c r="K4" s="8">
        <v>0</v>
      </c>
      <c r="L4" s="9">
        <f>-M3</f>
        <v>-0.63297887141327969</v>
      </c>
      <c r="M4" s="10">
        <f>L3</f>
        <v>0.57543533764843602</v>
      </c>
    </row>
    <row r="5" spans="7:14" x14ac:dyDescent="0.15">
      <c r="K5" s="11">
        <f>-L4</f>
        <v>0.63297887141327969</v>
      </c>
      <c r="L5" s="12">
        <v>0</v>
      </c>
      <c r="M5" s="13">
        <f>-K3</f>
        <v>-0.51789180388359235</v>
      </c>
    </row>
    <row r="6" spans="7:14" x14ac:dyDescent="0.15">
      <c r="K6" s="5">
        <f>-M4</f>
        <v>-0.57543533764843602</v>
      </c>
      <c r="L6" s="6">
        <f>-M5</f>
        <v>0.51789180388359235</v>
      </c>
      <c r="M6" s="7">
        <v>0</v>
      </c>
    </row>
    <row r="7" spans="7:14" x14ac:dyDescent="0.15">
      <c r="J7" t="s">
        <v>18</v>
      </c>
      <c r="K7" s="8">
        <f t="array" ref="K7:M9">MMULT(K4:M6,K4:M6)</f>
        <v>-0.73178807947019875</v>
      </c>
      <c r="L7" s="9">
        <v>0.29801324503311255</v>
      </c>
      <c r="M7" s="10">
        <v>0.32781456953642385</v>
      </c>
    </row>
    <row r="8" spans="7:14" x14ac:dyDescent="0.15">
      <c r="G8">
        <f ca="1">MOD(I1*I2,360)</f>
        <v>23.032406647689641</v>
      </c>
      <c r="H8" s="21">
        <f>MOD(I3,360)/360</f>
        <v>0.125</v>
      </c>
      <c r="K8" s="11">
        <v>0.29801324503311255</v>
      </c>
      <c r="L8" s="12">
        <v>-0.66887417218543055</v>
      </c>
      <c r="M8" s="13">
        <v>0.36423841059602657</v>
      </c>
    </row>
    <row r="9" spans="7:14" x14ac:dyDescent="0.15">
      <c r="G9">
        <f ca="1">G8*PI()/180</f>
        <v>0.40199133066041381</v>
      </c>
      <c r="K9" s="5">
        <v>0.32781456953642385</v>
      </c>
      <c r="L9" s="6">
        <v>0.36423841059602657</v>
      </c>
      <c r="M9" s="7">
        <v>-0.59933774834437092</v>
      </c>
    </row>
    <row r="10" spans="7:14" x14ac:dyDescent="0.15">
      <c r="G10">
        <f ca="1">SIN(G9)+1</f>
        <v>1.3912517059948759</v>
      </c>
      <c r="J10" t="s">
        <v>10</v>
      </c>
      <c r="K10" s="8">
        <v>1</v>
      </c>
      <c r="L10" s="9">
        <v>0</v>
      </c>
      <c r="M10" s="10">
        <v>0</v>
      </c>
    </row>
    <row r="11" spans="7:14" x14ac:dyDescent="0.15">
      <c r="K11" s="11">
        <v>0</v>
      </c>
      <c r="L11" s="12">
        <v>1</v>
      </c>
      <c r="M11" s="13">
        <v>0</v>
      </c>
    </row>
    <row r="12" spans="7:14" x14ac:dyDescent="0.15">
      <c r="K12" s="5">
        <v>0</v>
      </c>
      <c r="L12" s="6">
        <v>0</v>
      </c>
      <c r="M12" s="7">
        <v>1</v>
      </c>
    </row>
    <row r="13" spans="7:14" x14ac:dyDescent="0.15">
      <c r="J13" t="s">
        <v>24</v>
      </c>
      <c r="K13" s="8">
        <f>K4*SIN($I$4)</f>
        <v>0</v>
      </c>
      <c r="L13" s="9">
        <f t="shared" ref="L13:M13" si="0">L4*SIN($I$4)</f>
        <v>-0.44758365232413772</v>
      </c>
      <c r="M13" s="10">
        <f t="shared" si="0"/>
        <v>0.40689422938557973</v>
      </c>
    </row>
    <row r="14" spans="7:14" x14ac:dyDescent="0.15">
      <c r="K14" s="11">
        <f t="shared" ref="K14:M14" si="1">K5*SIN($I$4)</f>
        <v>0.44758365232413772</v>
      </c>
      <c r="L14" s="12">
        <f t="shared" si="1"/>
        <v>0</v>
      </c>
      <c r="M14" s="13">
        <f t="shared" si="1"/>
        <v>-0.36620480644702169</v>
      </c>
    </row>
    <row r="15" spans="7:14" x14ac:dyDescent="0.15">
      <c r="K15" s="5">
        <f t="shared" ref="K15:M15" si="2">K6*SIN($I$4)</f>
        <v>-0.40689422938557973</v>
      </c>
      <c r="L15" s="6">
        <f t="shared" si="2"/>
        <v>0.36620480644702169</v>
      </c>
      <c r="M15" s="7">
        <f t="shared" si="2"/>
        <v>0</v>
      </c>
    </row>
    <row r="16" spans="7:14" x14ac:dyDescent="0.15">
      <c r="J16" t="s">
        <v>25</v>
      </c>
      <c r="K16" s="11">
        <f>K7*(1-COS($I$4))</f>
        <v>-0.21433576608534102</v>
      </c>
      <c r="L16" s="12">
        <f t="shared" ref="L16:M16" si="3">L7*(1-COS($I$4))</f>
        <v>8.7286058586790449E-2</v>
      </c>
      <c r="M16" s="13">
        <f t="shared" si="3"/>
        <v>9.6014664445469508E-2</v>
      </c>
    </row>
    <row r="17" spans="2:22" x14ac:dyDescent="0.15">
      <c r="K17" s="11">
        <f t="shared" ref="K17:M17" si="4">K8*(1-COS($I$4))</f>
        <v>8.7286058586790449E-2</v>
      </c>
      <c r="L17" s="12">
        <f t="shared" si="4"/>
        <v>-0.19590870927257417</v>
      </c>
      <c r="M17" s="13">
        <f t="shared" si="4"/>
        <v>0.10668296049496614</v>
      </c>
    </row>
    <row r="18" spans="2:22" x14ac:dyDescent="0.15">
      <c r="G18" t="s">
        <v>20</v>
      </c>
      <c r="K18" s="11">
        <f t="shared" ref="K18:M18" si="5">K9*(1-COS($I$4))</f>
        <v>9.6014664445469508E-2</v>
      </c>
      <c r="L18" s="12">
        <f t="shared" si="5"/>
        <v>0.10668296049496614</v>
      </c>
      <c r="M18" s="13">
        <f t="shared" si="5"/>
        <v>-0.17554196226898972</v>
      </c>
      <c r="O18" t="s">
        <v>21</v>
      </c>
      <c r="U18" t="s">
        <v>29</v>
      </c>
    </row>
    <row r="19" spans="2:22" x14ac:dyDescent="0.15">
      <c r="G19" s="2">
        <v>1</v>
      </c>
      <c r="H19" s="9">
        <v>0</v>
      </c>
      <c r="I19" s="10">
        <v>0</v>
      </c>
      <c r="J19" s="10">
        <v>0</v>
      </c>
      <c r="K19" s="8">
        <f>K10+K13+K16</f>
        <v>0.785664233914659</v>
      </c>
      <c r="L19" s="9">
        <f t="shared" ref="L19:M19" si="6">L10+L13+L16</f>
        <v>-0.36029759373734727</v>
      </c>
      <c r="M19" s="10">
        <f t="shared" si="6"/>
        <v>0.5029088938310492</v>
      </c>
      <c r="N19" s="10">
        <v>0</v>
      </c>
      <c r="O19" s="2">
        <v>1</v>
      </c>
      <c r="P19" s="9">
        <v>0</v>
      </c>
      <c r="Q19" s="10">
        <v>0</v>
      </c>
      <c r="R19" s="10">
        <v>0</v>
      </c>
      <c r="U19" t="s">
        <v>30</v>
      </c>
    </row>
    <row r="20" spans="2:22" x14ac:dyDescent="0.15">
      <c r="G20" s="11">
        <v>0</v>
      </c>
      <c r="H20" s="14">
        <v>1</v>
      </c>
      <c r="I20" s="13">
        <v>0</v>
      </c>
      <c r="J20" s="13">
        <v>0</v>
      </c>
      <c r="K20" s="11">
        <f t="shared" ref="K20:M20" si="7">K11+K14+K17</f>
        <v>0.53486971091092816</v>
      </c>
      <c r="L20" s="12">
        <f t="shared" si="7"/>
        <v>0.8040912907274258</v>
      </c>
      <c r="M20" s="13">
        <f t="shared" si="7"/>
        <v>-0.25952184595205552</v>
      </c>
      <c r="N20" s="13">
        <v>0</v>
      </c>
      <c r="O20" s="11">
        <v>0</v>
      </c>
      <c r="P20" s="14">
        <v>1</v>
      </c>
      <c r="Q20" s="13">
        <v>0</v>
      </c>
      <c r="R20" s="13">
        <v>0</v>
      </c>
      <c r="U20" t="s">
        <v>19</v>
      </c>
      <c r="V20" s="1">
        <v>1</v>
      </c>
    </row>
    <row r="21" spans="2:22" x14ac:dyDescent="0.15">
      <c r="G21" s="5">
        <v>0</v>
      </c>
      <c r="H21" s="6">
        <v>0</v>
      </c>
      <c r="I21" s="16">
        <v>1</v>
      </c>
      <c r="J21" s="13">
        <v>0</v>
      </c>
      <c r="K21" s="5">
        <f t="shared" ref="K21:M21" si="8">K12+K15+K18</f>
        <v>-0.31087956494011021</v>
      </c>
      <c r="L21" s="6">
        <f t="shared" si="8"/>
        <v>0.47288776694198786</v>
      </c>
      <c r="M21" s="7">
        <f t="shared" si="8"/>
        <v>0.82445803773101023</v>
      </c>
      <c r="N21" s="13">
        <v>0</v>
      </c>
      <c r="O21" s="5">
        <v>0</v>
      </c>
      <c r="P21" s="6">
        <v>0</v>
      </c>
      <c r="Q21" s="16">
        <v>1</v>
      </c>
      <c r="R21" s="13">
        <v>0</v>
      </c>
    </row>
    <row r="22" spans="2:22" x14ac:dyDescent="0.15">
      <c r="B22" t="s">
        <v>4</v>
      </c>
      <c r="G22" s="17">
        <v>0</v>
      </c>
      <c r="H22" s="14">
        <v>0</v>
      </c>
      <c r="I22" s="15">
        <v>0</v>
      </c>
      <c r="J22" s="13">
        <v>1</v>
      </c>
      <c r="K22" s="11">
        <v>0</v>
      </c>
      <c r="L22" s="12">
        <v>0</v>
      </c>
      <c r="M22" s="12">
        <v>0</v>
      </c>
      <c r="N22" s="13">
        <v>1</v>
      </c>
      <c r="O22" s="17">
        <v>0</v>
      </c>
      <c r="P22" s="14">
        <v>0</v>
      </c>
      <c r="Q22" s="15">
        <v>3</v>
      </c>
      <c r="R22" s="13">
        <v>1</v>
      </c>
      <c r="U22" t="s">
        <v>22</v>
      </c>
      <c r="V22" t="s">
        <v>23</v>
      </c>
    </row>
    <row r="23" spans="2:22" x14ac:dyDescent="0.15">
      <c r="C23" s="18" t="s">
        <v>0</v>
      </c>
      <c r="D23" s="19" t="s">
        <v>1</v>
      </c>
      <c r="E23" s="19" t="s">
        <v>2</v>
      </c>
      <c r="F23" s="20" t="s">
        <v>6</v>
      </c>
      <c r="G23" s="19" t="s">
        <v>7</v>
      </c>
      <c r="H23" s="19" t="s">
        <v>8</v>
      </c>
      <c r="I23" s="19" t="s">
        <v>2</v>
      </c>
      <c r="J23" s="20" t="s">
        <v>9</v>
      </c>
      <c r="K23" s="19" t="s">
        <v>0</v>
      </c>
      <c r="L23" s="19" t="s">
        <v>1</v>
      </c>
      <c r="M23" s="19" t="s">
        <v>2</v>
      </c>
      <c r="N23" s="20" t="s">
        <v>9</v>
      </c>
      <c r="O23" s="19" t="s">
        <v>0</v>
      </c>
      <c r="P23" s="19" t="s">
        <v>1</v>
      </c>
      <c r="Q23" s="19" t="s">
        <v>2</v>
      </c>
      <c r="R23" s="20" t="s">
        <v>9</v>
      </c>
      <c r="U23" s="6" t="s">
        <v>0</v>
      </c>
      <c r="V23" s="6" t="s">
        <v>1</v>
      </c>
    </row>
    <row r="24" spans="2:22" x14ac:dyDescent="0.15">
      <c r="B24" t="s">
        <v>3</v>
      </c>
      <c r="C24" s="11">
        <v>-1</v>
      </c>
      <c r="D24" s="12">
        <v>-1</v>
      </c>
      <c r="E24" s="12">
        <v>-1</v>
      </c>
      <c r="F24" s="13">
        <v>1</v>
      </c>
      <c r="G24" s="12">
        <f t="array" ref="G24:J24">MMULT(C24:F24,$G$19:$J$22)</f>
        <v>-1</v>
      </c>
      <c r="H24" s="12">
        <v>-1</v>
      </c>
      <c r="I24" s="12">
        <v>-1</v>
      </c>
      <c r="J24" s="13">
        <v>1</v>
      </c>
      <c r="K24" s="12">
        <f t="array" ref="K24:N24">MMULT(G24:J24,$K$19:$N$22)</f>
        <v>-1.0096543798854771</v>
      </c>
      <c r="L24" s="12">
        <v>-0.9166814639320664</v>
      </c>
      <c r="M24" s="12">
        <v>-1.0678450856100039</v>
      </c>
      <c r="N24" s="13">
        <v>1</v>
      </c>
      <c r="O24" s="12">
        <f t="array" ref="O24:R24">MMULT(K24:N24,$O$19:$R$22)</f>
        <v>-1.0096543798854771</v>
      </c>
      <c r="P24" s="12">
        <v>-0.9166814639320664</v>
      </c>
      <c r="Q24" s="12">
        <v>1.9321549143899961</v>
      </c>
      <c r="R24" s="13">
        <v>1</v>
      </c>
      <c r="U24">
        <f>$V$20*O24/Q24</f>
        <v>-0.52255353458769471</v>
      </c>
      <c r="V24">
        <f>$V$20*P24/Q24</f>
        <v>-0.47443476561064124</v>
      </c>
    </row>
    <row r="25" spans="2:22" x14ac:dyDescent="0.15">
      <c r="C25" s="11">
        <v>-1</v>
      </c>
      <c r="D25" s="12">
        <v>1</v>
      </c>
      <c r="E25" s="12">
        <v>-1</v>
      </c>
      <c r="F25" s="13">
        <v>1</v>
      </c>
      <c r="G25" s="12">
        <f t="array" ref="G25:J25">MMULT(C25:F25,$G$19:$J$22)</f>
        <v>-1</v>
      </c>
      <c r="H25" s="12">
        <v>1</v>
      </c>
      <c r="I25" s="12">
        <v>-1</v>
      </c>
      <c r="J25" s="13">
        <v>1</v>
      </c>
      <c r="K25" s="12">
        <f t="array" ref="K25:N25">MMULT(G25:J25,$K$19:$N$22)</f>
        <v>6.0085041936379369E-2</v>
      </c>
      <c r="L25" s="12">
        <v>0.69150111752278531</v>
      </c>
      <c r="M25" s="12">
        <v>-1.5868887775141149</v>
      </c>
      <c r="N25" s="13">
        <v>1</v>
      </c>
      <c r="O25" s="12">
        <f t="array" ref="O25:R25">MMULT(K25:N25,$O$19:$R$22)</f>
        <v>6.0085041936379369E-2</v>
      </c>
      <c r="P25" s="12">
        <v>0.69150111752278531</v>
      </c>
      <c r="Q25" s="12">
        <v>1.4131112224858851</v>
      </c>
      <c r="R25" s="13">
        <v>1</v>
      </c>
      <c r="U25">
        <f>$V$20*O25/Q25</f>
        <v>4.2519683504232825E-2</v>
      </c>
      <c r="V25">
        <f>$V$20*P25/Q25</f>
        <v>0.48934656134591165</v>
      </c>
    </row>
    <row r="26" spans="2:22" x14ac:dyDescent="0.15">
      <c r="C26" s="11">
        <v>1</v>
      </c>
      <c r="D26" s="12">
        <v>1</v>
      </c>
      <c r="E26" s="12">
        <v>-1</v>
      </c>
      <c r="F26" s="13">
        <v>1</v>
      </c>
      <c r="G26" s="12">
        <f t="array" ref="G26:J26">MMULT(C26:F26,$G$19:$J$22)</f>
        <v>1</v>
      </c>
      <c r="H26" s="12">
        <v>1</v>
      </c>
      <c r="I26" s="12">
        <v>-1</v>
      </c>
      <c r="J26" s="13">
        <v>1</v>
      </c>
      <c r="K26" s="12">
        <f t="array" ref="K26:N26">MMULT(G26:J26,$K$19:$N$22)</f>
        <v>1.6314135097656974</v>
      </c>
      <c r="L26" s="12">
        <v>-2.9094069951909329E-2</v>
      </c>
      <c r="M26" s="12">
        <v>-0.58107098985201655</v>
      </c>
      <c r="N26" s="13">
        <v>1</v>
      </c>
      <c r="O26" s="12">
        <f t="array" ref="O26:R26">MMULT(K26:N26,$O$19:$R$22)</f>
        <v>1.6314135097656974</v>
      </c>
      <c r="P26" s="12">
        <v>-2.9094069951909329E-2</v>
      </c>
      <c r="Q26" s="12">
        <v>2.4189290101479832</v>
      </c>
      <c r="R26" s="13">
        <v>1</v>
      </c>
      <c r="U26">
        <f>$V$20*O26/Q26</f>
        <v>0.6744362909872631</v>
      </c>
      <c r="V26">
        <f>$V$20*P26/Q26</f>
        <v>-1.2027665892571785E-2</v>
      </c>
    </row>
    <row r="27" spans="2:22" x14ac:dyDescent="0.15">
      <c r="C27" s="11">
        <v>1</v>
      </c>
      <c r="D27" s="12">
        <v>-1</v>
      </c>
      <c r="E27" s="12">
        <v>-1</v>
      </c>
      <c r="F27" s="13">
        <v>1</v>
      </c>
      <c r="G27" s="12">
        <f t="array" ref="G27:J27">MMULT(C27:F27,$G$19:$J$22)</f>
        <v>1</v>
      </c>
      <c r="H27" s="12">
        <v>-1</v>
      </c>
      <c r="I27" s="12">
        <v>-1</v>
      </c>
      <c r="J27" s="13">
        <v>1</v>
      </c>
      <c r="K27" s="12">
        <f t="array" ref="K27:N27">MMULT(G27:J27,$K$19:$N$22)</f>
        <v>0.5616740879438411</v>
      </c>
      <c r="L27" s="12">
        <v>-1.6372766514067609</v>
      </c>
      <c r="M27" s="12">
        <v>-6.2027297947905513E-2</v>
      </c>
      <c r="N27" s="13">
        <v>1</v>
      </c>
      <c r="O27" s="12">
        <f t="array" ref="O27:R27">MMULT(K27:N27,$O$19:$R$22)</f>
        <v>0.5616740879438411</v>
      </c>
      <c r="P27" s="12">
        <v>-1.6372766514067609</v>
      </c>
      <c r="Q27" s="12">
        <v>2.9379727020520945</v>
      </c>
      <c r="R27" s="13">
        <v>1</v>
      </c>
      <c r="U27">
        <f>$V$20*O27/Q27</f>
        <v>0.19117743590725908</v>
      </c>
      <c r="V27">
        <f>$V$20*P27/Q27</f>
        <v>-0.55728109735776898</v>
      </c>
    </row>
    <row r="28" spans="2:22" x14ac:dyDescent="0.15">
      <c r="C28" s="11">
        <v>-1</v>
      </c>
      <c r="D28" s="12">
        <v>-1</v>
      </c>
      <c r="E28" s="12">
        <v>-1</v>
      </c>
      <c r="F28" s="13">
        <v>1</v>
      </c>
      <c r="G28" s="12">
        <f t="array" ref="G28:J28">MMULT(C28:F28,$G$19:$J$22)</f>
        <v>-1</v>
      </c>
      <c r="H28" s="12">
        <v>-1</v>
      </c>
      <c r="I28" s="12">
        <v>-1</v>
      </c>
      <c r="J28" s="13">
        <v>1</v>
      </c>
      <c r="K28" s="12">
        <f t="array" ref="K28:N28">MMULT(G28:J28,$K$19:$N$22)</f>
        <v>-1.0096543798854771</v>
      </c>
      <c r="L28" s="12">
        <v>-0.9166814639320664</v>
      </c>
      <c r="M28" s="12">
        <v>-1.0678450856100039</v>
      </c>
      <c r="N28" s="13">
        <v>1</v>
      </c>
      <c r="O28" s="12">
        <f t="array" ref="O28:R28">MMULT(K28:N28,$O$19:$R$22)</f>
        <v>-1.0096543798854771</v>
      </c>
      <c r="P28" s="12">
        <v>-0.9166814639320664</v>
      </c>
      <c r="Q28" s="12">
        <v>1.9321549143899961</v>
      </c>
      <c r="R28" s="13">
        <v>1</v>
      </c>
      <c r="U28">
        <f>$V$20*O28/Q28</f>
        <v>-0.52255353458769471</v>
      </c>
      <c r="V28">
        <f>$V$20*P28/Q28</f>
        <v>-0.47443476561064124</v>
      </c>
    </row>
    <row r="29" spans="2:22" x14ac:dyDescent="0.15">
      <c r="C29" s="11"/>
      <c r="D29" s="12"/>
      <c r="E29" s="12"/>
      <c r="F29" s="13"/>
      <c r="G29" s="12"/>
      <c r="H29" s="12"/>
      <c r="I29" s="12"/>
      <c r="J29" s="13"/>
      <c r="K29" s="12"/>
      <c r="L29" s="12"/>
      <c r="M29" s="12"/>
      <c r="N29" s="13"/>
      <c r="O29" s="12"/>
      <c r="P29" s="12"/>
      <c r="Q29" s="12"/>
      <c r="R29" s="13"/>
    </row>
    <row r="30" spans="2:22" x14ac:dyDescent="0.15">
      <c r="B30" t="s">
        <v>5</v>
      </c>
      <c r="C30" s="11">
        <f>C24</f>
        <v>-1</v>
      </c>
      <c r="D30" s="12">
        <f>D24</f>
        <v>-1</v>
      </c>
      <c r="E30" s="12">
        <f>-E24</f>
        <v>1</v>
      </c>
      <c r="F30" s="13">
        <v>1</v>
      </c>
      <c r="G30" s="12">
        <f t="array" ref="G30:J30">MMULT(C30:F30,$G$19:$J$22)</f>
        <v>-1</v>
      </c>
      <c r="H30" s="12">
        <v>-1</v>
      </c>
      <c r="I30" s="12">
        <v>1</v>
      </c>
      <c r="J30" s="13">
        <v>1</v>
      </c>
      <c r="K30" s="12">
        <f t="array" ref="K30:N30">MMULT(G30:J30,$K$19:$N$22)</f>
        <v>-1.6314135097656974</v>
      </c>
      <c r="L30" s="12">
        <v>2.9094069951909329E-2</v>
      </c>
      <c r="M30" s="12">
        <v>0.58107098985201655</v>
      </c>
      <c r="N30" s="13">
        <v>1</v>
      </c>
      <c r="O30" s="12">
        <f t="array" ref="O30:R30">MMULT(K30:N30,$O$19:$R$22)</f>
        <v>-1.6314135097656974</v>
      </c>
      <c r="P30" s="12">
        <v>2.9094069951909329E-2</v>
      </c>
      <c r="Q30" s="12">
        <v>3.5810709898520168</v>
      </c>
      <c r="R30" s="13">
        <v>1</v>
      </c>
      <c r="U30">
        <f t="shared" ref="U30:U45" si="9">$V$20*O30/Q30</f>
        <v>-0.45556581100703436</v>
      </c>
      <c r="V30">
        <f t="shared" ref="V30:V45" si="10">$V$20*P30/Q30</f>
        <v>8.1244046918800689E-3</v>
      </c>
    </row>
    <row r="31" spans="2:22" x14ac:dyDescent="0.15">
      <c r="C31" s="11">
        <f t="shared" ref="C31:D31" si="11">C25</f>
        <v>-1</v>
      </c>
      <c r="D31" s="12">
        <f t="shared" si="11"/>
        <v>1</v>
      </c>
      <c r="E31" s="12">
        <f t="shared" ref="E31:E34" si="12">-E25</f>
        <v>1</v>
      </c>
      <c r="F31" s="13">
        <v>1</v>
      </c>
      <c r="G31" s="12">
        <f t="array" ref="G31:J31">MMULT(C31:F31,$G$19:$J$22)</f>
        <v>-1</v>
      </c>
      <c r="H31" s="12">
        <v>1</v>
      </c>
      <c r="I31" s="12">
        <v>1</v>
      </c>
      <c r="J31" s="13">
        <v>1</v>
      </c>
      <c r="K31" s="12">
        <f t="array" ref="K31:N31">MMULT(G31:J31,$K$19:$N$22)</f>
        <v>-0.5616740879438411</v>
      </c>
      <c r="L31" s="12">
        <v>1.6372766514067609</v>
      </c>
      <c r="M31" s="12">
        <v>6.2027297947905513E-2</v>
      </c>
      <c r="N31" s="13">
        <v>1</v>
      </c>
      <c r="O31" s="12">
        <f t="array" ref="O31:R31">MMULT(K31:N31,$O$19:$R$22)</f>
        <v>-0.5616740879438411</v>
      </c>
      <c r="P31" s="12">
        <v>1.6372766514067609</v>
      </c>
      <c r="Q31" s="12">
        <v>3.0620272979479055</v>
      </c>
      <c r="R31" s="13">
        <v>1</v>
      </c>
      <c r="U31">
        <f t="shared" si="9"/>
        <v>-0.18343209687263765</v>
      </c>
      <c r="V31">
        <f t="shared" si="10"/>
        <v>0.53470347978413613</v>
      </c>
    </row>
    <row r="32" spans="2:22" x14ac:dyDescent="0.15">
      <c r="C32" s="11">
        <f t="shared" ref="C32:D32" si="13">C26</f>
        <v>1</v>
      </c>
      <c r="D32" s="12">
        <f t="shared" si="13"/>
        <v>1</v>
      </c>
      <c r="E32" s="12">
        <f t="shared" si="12"/>
        <v>1</v>
      </c>
      <c r="F32" s="13">
        <v>1</v>
      </c>
      <c r="G32" s="12">
        <f t="array" ref="G32:J32">MMULT(C32:F32,$G$19:$J$22)</f>
        <v>1</v>
      </c>
      <c r="H32" s="12">
        <v>1</v>
      </c>
      <c r="I32" s="12">
        <v>1</v>
      </c>
      <c r="J32" s="13">
        <v>1</v>
      </c>
      <c r="K32" s="12">
        <f t="array" ref="K32:N32">MMULT(G32:J32,$K$19:$N$22)</f>
        <v>1.0096543798854771</v>
      </c>
      <c r="L32" s="12">
        <v>0.9166814639320664</v>
      </c>
      <c r="M32" s="12">
        <v>1.0678450856100039</v>
      </c>
      <c r="N32" s="13">
        <v>1</v>
      </c>
      <c r="O32" s="12">
        <f t="array" ref="O32:R32">MMULT(K32:N32,$O$19:$R$22)</f>
        <v>1.0096543798854771</v>
      </c>
      <c r="P32" s="12">
        <v>0.9166814639320664</v>
      </c>
      <c r="Q32" s="12">
        <v>4.0678450856100037</v>
      </c>
      <c r="R32" s="13">
        <v>1</v>
      </c>
      <c r="U32">
        <f t="shared" si="9"/>
        <v>0.2482037439078317</v>
      </c>
      <c r="V32">
        <f t="shared" si="10"/>
        <v>0.22534817443634367</v>
      </c>
    </row>
    <row r="33" spans="2:22" x14ac:dyDescent="0.15">
      <c r="C33" s="11">
        <f t="shared" ref="C33:D33" si="14">C27</f>
        <v>1</v>
      </c>
      <c r="D33" s="12">
        <f t="shared" si="14"/>
        <v>-1</v>
      </c>
      <c r="E33" s="12">
        <f t="shared" si="12"/>
        <v>1</v>
      </c>
      <c r="F33" s="13">
        <v>1</v>
      </c>
      <c r="G33" s="12">
        <f t="array" ref="G33:J33">MMULT(C33:F33,$G$19:$J$22)</f>
        <v>1</v>
      </c>
      <c r="H33" s="12">
        <v>-1</v>
      </c>
      <c r="I33" s="12">
        <v>1</v>
      </c>
      <c r="J33" s="13">
        <v>1</v>
      </c>
      <c r="K33" s="12">
        <f t="array" ref="K33:N33">MMULT(G33:J33,$K$19:$N$22)</f>
        <v>-6.0085041936379369E-2</v>
      </c>
      <c r="L33" s="12">
        <v>-0.69150111752278531</v>
      </c>
      <c r="M33" s="12">
        <v>1.5868887775141149</v>
      </c>
      <c r="N33" s="13">
        <v>1</v>
      </c>
      <c r="O33" s="12">
        <f t="array" ref="O33:R33">MMULT(K33:N33,$O$19:$R$22)</f>
        <v>-6.0085041936379369E-2</v>
      </c>
      <c r="P33" s="12">
        <v>-0.69150111752278531</v>
      </c>
      <c r="Q33" s="12">
        <v>4.5868887775141154</v>
      </c>
      <c r="R33" s="13">
        <v>1</v>
      </c>
      <c r="U33">
        <f t="shared" si="9"/>
        <v>-1.3099302130657443E-2</v>
      </c>
      <c r="V33">
        <f t="shared" si="10"/>
        <v>-0.15075602463104576</v>
      </c>
    </row>
    <row r="34" spans="2:22" x14ac:dyDescent="0.15">
      <c r="C34" s="11">
        <f t="shared" ref="C34:D34" si="15">C28</f>
        <v>-1</v>
      </c>
      <c r="D34" s="12">
        <f t="shared" si="15"/>
        <v>-1</v>
      </c>
      <c r="E34" s="12">
        <f t="shared" si="12"/>
        <v>1</v>
      </c>
      <c r="F34" s="13">
        <v>1</v>
      </c>
      <c r="G34" s="12">
        <f t="array" ref="G34:J34">MMULT(C34:F34,$G$19:$J$22)</f>
        <v>-1</v>
      </c>
      <c r="H34" s="12">
        <v>-1</v>
      </c>
      <c r="I34" s="12">
        <v>1</v>
      </c>
      <c r="J34" s="13">
        <v>1</v>
      </c>
      <c r="K34" s="12">
        <f t="array" ref="K34:N34">MMULT(G34:J34,$K$19:$N$22)</f>
        <v>-1.6314135097656974</v>
      </c>
      <c r="L34" s="12">
        <v>2.9094069951909329E-2</v>
      </c>
      <c r="M34" s="12">
        <v>0.58107098985201655</v>
      </c>
      <c r="N34" s="13">
        <v>1</v>
      </c>
      <c r="O34" s="12">
        <f t="array" ref="O34:R34">MMULT(K34:N34,$O$19:$R$22)</f>
        <v>-1.6314135097656974</v>
      </c>
      <c r="P34" s="12">
        <v>2.9094069951909329E-2</v>
      </c>
      <c r="Q34" s="12">
        <v>3.5810709898520168</v>
      </c>
      <c r="R34" s="13">
        <v>1</v>
      </c>
      <c r="U34">
        <f t="shared" si="9"/>
        <v>-0.45556581100703436</v>
      </c>
      <c r="V34">
        <f t="shared" si="10"/>
        <v>8.1244046918800689E-3</v>
      </c>
    </row>
    <row r="35" spans="2:22" x14ac:dyDescent="0.15">
      <c r="C35" s="11"/>
      <c r="D35" s="12"/>
      <c r="E35" s="12"/>
      <c r="F35" s="13"/>
      <c r="G35" s="12"/>
      <c r="H35" s="12"/>
      <c r="I35" s="12"/>
      <c r="J35" s="13"/>
      <c r="K35" s="12"/>
      <c r="L35" s="12"/>
      <c r="M35" s="12"/>
      <c r="N35" s="13"/>
      <c r="O35" s="12"/>
      <c r="P35" s="12"/>
      <c r="Q35" s="12"/>
      <c r="R35" s="13"/>
    </row>
    <row r="36" spans="2:22" x14ac:dyDescent="0.15">
      <c r="B36" t="s">
        <v>26</v>
      </c>
      <c r="C36" s="11">
        <f>D24</f>
        <v>-1</v>
      </c>
      <c r="D36" s="12">
        <f>E24</f>
        <v>-1</v>
      </c>
      <c r="E36" s="12">
        <f>C24</f>
        <v>-1</v>
      </c>
      <c r="F36" s="13">
        <v>1</v>
      </c>
      <c r="G36" s="12">
        <f t="array" ref="G36:J36">MMULT(C36:F36,$G$19:$J$22)</f>
        <v>-1</v>
      </c>
      <c r="H36" s="12">
        <v>-1</v>
      </c>
      <c r="I36" s="12">
        <v>-1</v>
      </c>
      <c r="J36" s="13">
        <v>1</v>
      </c>
      <c r="K36" s="12">
        <f t="array" ref="K36:N36">MMULT(G36:J36,$K$19:$N$22)</f>
        <v>-1.0096543798854771</v>
      </c>
      <c r="L36" s="12">
        <v>-0.9166814639320664</v>
      </c>
      <c r="M36" s="12">
        <v>-1.0678450856100039</v>
      </c>
      <c r="N36" s="13">
        <v>1</v>
      </c>
      <c r="O36" s="12">
        <f t="array" ref="O36:R36">MMULT(K36:N36,$O$19:$R$22)</f>
        <v>-1.0096543798854771</v>
      </c>
      <c r="P36" s="12">
        <v>-0.9166814639320664</v>
      </c>
      <c r="Q36" s="12">
        <v>1.9321549143899961</v>
      </c>
      <c r="R36" s="13">
        <v>1</v>
      </c>
      <c r="U36">
        <f t="shared" si="9"/>
        <v>-0.52255353458769471</v>
      </c>
      <c r="V36">
        <f t="shared" si="10"/>
        <v>-0.47443476561064124</v>
      </c>
    </row>
    <row r="37" spans="2:22" x14ac:dyDescent="0.15">
      <c r="C37" s="11">
        <f t="shared" ref="C37:D37" si="16">D25</f>
        <v>1</v>
      </c>
      <c r="D37" s="12">
        <f t="shared" si="16"/>
        <v>-1</v>
      </c>
      <c r="E37" s="12">
        <f t="shared" ref="E37:E46" si="17">C25</f>
        <v>-1</v>
      </c>
      <c r="F37" s="13">
        <v>1</v>
      </c>
      <c r="G37" s="12">
        <f t="array" ref="G37:J37">MMULT(C37:F37,$G$19:$J$22)</f>
        <v>1</v>
      </c>
      <c r="H37" s="12">
        <v>-1</v>
      </c>
      <c r="I37" s="12">
        <v>-1</v>
      </c>
      <c r="J37" s="13">
        <v>1</v>
      </c>
      <c r="K37" s="12">
        <f t="array" ref="K37:N37">MMULT(G37:J37,$K$19:$N$22)</f>
        <v>0.5616740879438411</v>
      </c>
      <c r="L37" s="12">
        <v>-1.6372766514067609</v>
      </c>
      <c r="M37" s="12">
        <v>-6.2027297947905513E-2</v>
      </c>
      <c r="N37" s="13">
        <v>1</v>
      </c>
      <c r="O37" s="12">
        <f t="array" ref="O37:R37">MMULT(K37:N37,$O$19:$R$22)</f>
        <v>0.5616740879438411</v>
      </c>
      <c r="P37" s="12">
        <v>-1.6372766514067609</v>
      </c>
      <c r="Q37" s="12">
        <v>2.9379727020520945</v>
      </c>
      <c r="R37" s="13">
        <v>1</v>
      </c>
      <c r="U37">
        <f t="shared" si="9"/>
        <v>0.19117743590725908</v>
      </c>
      <c r="V37">
        <f t="shared" si="10"/>
        <v>-0.55728109735776898</v>
      </c>
    </row>
    <row r="38" spans="2:22" x14ac:dyDescent="0.15">
      <c r="C38" s="11">
        <f t="shared" ref="C38:D38" si="18">D26</f>
        <v>1</v>
      </c>
      <c r="D38" s="12">
        <f t="shared" si="18"/>
        <v>-1</v>
      </c>
      <c r="E38" s="12">
        <f t="shared" si="17"/>
        <v>1</v>
      </c>
      <c r="F38" s="13">
        <v>1</v>
      </c>
      <c r="G38" s="12">
        <f t="array" ref="G38:J38">MMULT(C38:F38,$G$19:$J$22)</f>
        <v>1</v>
      </c>
      <c r="H38" s="12">
        <v>-1</v>
      </c>
      <c r="I38" s="12">
        <v>1</v>
      </c>
      <c r="J38" s="13">
        <v>1</v>
      </c>
      <c r="K38" s="12">
        <f t="array" ref="K38:N38">MMULT(G38:J38,$K$19:$N$22)</f>
        <v>-6.0085041936379369E-2</v>
      </c>
      <c r="L38" s="12">
        <v>-0.69150111752278531</v>
      </c>
      <c r="M38" s="12">
        <v>1.5868887775141149</v>
      </c>
      <c r="N38" s="13">
        <v>1</v>
      </c>
      <c r="O38" s="12">
        <f t="array" ref="O38:R38">MMULT(K38:N38,$O$19:$R$22)</f>
        <v>-6.0085041936379369E-2</v>
      </c>
      <c r="P38" s="12">
        <v>-0.69150111752278531</v>
      </c>
      <c r="Q38" s="12">
        <v>4.5868887775141154</v>
      </c>
      <c r="R38" s="13">
        <v>1</v>
      </c>
      <c r="U38">
        <f t="shared" si="9"/>
        <v>-1.3099302130657443E-2</v>
      </c>
      <c r="V38">
        <f t="shared" si="10"/>
        <v>-0.15075602463104576</v>
      </c>
    </row>
    <row r="39" spans="2:22" x14ac:dyDescent="0.15">
      <c r="C39" s="11">
        <f t="shared" ref="C39:D39" si="19">D27</f>
        <v>-1</v>
      </c>
      <c r="D39" s="12">
        <f t="shared" si="19"/>
        <v>-1</v>
      </c>
      <c r="E39" s="12">
        <f t="shared" si="17"/>
        <v>1</v>
      </c>
      <c r="F39" s="13">
        <v>1</v>
      </c>
      <c r="G39" s="12">
        <f t="array" ref="G39:J39">MMULT(C39:F39,$G$19:$J$22)</f>
        <v>-1</v>
      </c>
      <c r="H39" s="12">
        <v>-1</v>
      </c>
      <c r="I39" s="12">
        <v>1</v>
      </c>
      <c r="J39" s="13">
        <v>1</v>
      </c>
      <c r="K39" s="12">
        <f t="array" ref="K39:N39">MMULT(G39:J39,$K$19:$N$22)</f>
        <v>-1.6314135097656974</v>
      </c>
      <c r="L39" s="12">
        <v>2.9094069951909329E-2</v>
      </c>
      <c r="M39" s="12">
        <v>0.58107098985201655</v>
      </c>
      <c r="N39" s="13">
        <v>1</v>
      </c>
      <c r="O39" s="12">
        <f t="array" ref="O39:R39">MMULT(K39:N39,$O$19:$R$22)</f>
        <v>-1.6314135097656974</v>
      </c>
      <c r="P39" s="12">
        <v>2.9094069951909329E-2</v>
      </c>
      <c r="Q39" s="12">
        <v>3.5810709898520168</v>
      </c>
      <c r="R39" s="13">
        <v>1</v>
      </c>
      <c r="U39">
        <f t="shared" si="9"/>
        <v>-0.45556581100703436</v>
      </c>
      <c r="V39">
        <f t="shared" si="10"/>
        <v>8.1244046918800689E-3</v>
      </c>
    </row>
    <row r="40" spans="2:22" x14ac:dyDescent="0.15">
      <c r="C40" s="11">
        <f t="shared" ref="C40:D40" si="20">D28</f>
        <v>-1</v>
      </c>
      <c r="D40" s="12">
        <f t="shared" si="20"/>
        <v>-1</v>
      </c>
      <c r="E40" s="12">
        <f t="shared" si="17"/>
        <v>-1</v>
      </c>
      <c r="F40" s="13">
        <v>1</v>
      </c>
      <c r="G40" s="12">
        <f t="array" ref="G40:J40">MMULT(C40:F40,$G$19:$J$22)</f>
        <v>-1</v>
      </c>
      <c r="H40" s="12">
        <v>-1</v>
      </c>
      <c r="I40" s="12">
        <v>-1</v>
      </c>
      <c r="J40" s="13">
        <v>1</v>
      </c>
      <c r="K40" s="12">
        <f t="array" ref="K40:N40">MMULT(G40:J40,$K$19:$N$22)</f>
        <v>-1.0096543798854771</v>
      </c>
      <c r="L40" s="12">
        <v>-0.9166814639320664</v>
      </c>
      <c r="M40" s="12">
        <v>-1.0678450856100039</v>
      </c>
      <c r="N40" s="13">
        <v>1</v>
      </c>
      <c r="O40" s="12">
        <f t="array" ref="O40:R40">MMULT(K40:N40,$O$19:$R$22)</f>
        <v>-1.0096543798854771</v>
      </c>
      <c r="P40" s="12">
        <v>-0.9166814639320664</v>
      </c>
      <c r="Q40" s="12">
        <v>1.9321549143899961</v>
      </c>
      <c r="R40" s="13">
        <v>1</v>
      </c>
      <c r="U40">
        <f t="shared" si="9"/>
        <v>-0.52255353458769471</v>
      </c>
      <c r="V40">
        <f t="shared" si="10"/>
        <v>-0.47443476561064124</v>
      </c>
    </row>
    <row r="41" spans="2:22" x14ac:dyDescent="0.15">
      <c r="C41" s="11"/>
      <c r="D41" s="12"/>
      <c r="E41" s="12"/>
      <c r="F41" s="13"/>
      <c r="G41" s="12"/>
      <c r="H41" s="12"/>
      <c r="I41" s="12"/>
      <c r="J41" s="13"/>
      <c r="K41" s="12"/>
      <c r="L41" s="12"/>
      <c r="M41" s="12"/>
      <c r="N41" s="13"/>
      <c r="O41" s="12"/>
      <c r="P41" s="12"/>
      <c r="Q41" s="12"/>
      <c r="R41" s="13"/>
    </row>
    <row r="42" spans="2:22" x14ac:dyDescent="0.15">
      <c r="B42" t="s">
        <v>27</v>
      </c>
      <c r="C42" s="11">
        <f t="shared" ref="C42:D42" si="21">D30</f>
        <v>-1</v>
      </c>
      <c r="D42" s="12">
        <f t="shared" si="21"/>
        <v>1</v>
      </c>
      <c r="E42" s="12">
        <f t="shared" si="17"/>
        <v>-1</v>
      </c>
      <c r="F42" s="13">
        <v>1</v>
      </c>
      <c r="G42" s="12">
        <f t="array" ref="G42:J42">MMULT(C42:F42,$G$19:$J$22)</f>
        <v>-1</v>
      </c>
      <c r="H42" s="12">
        <v>1</v>
      </c>
      <c r="I42" s="12">
        <v>-1</v>
      </c>
      <c r="J42" s="13">
        <v>1</v>
      </c>
      <c r="K42" s="12">
        <f t="array" ref="K42:N42">MMULT(G42:J42,$K$19:$N$22)</f>
        <v>6.0085041936379369E-2</v>
      </c>
      <c r="L42" s="12">
        <v>0.69150111752278531</v>
      </c>
      <c r="M42" s="12">
        <v>-1.5868887775141149</v>
      </c>
      <c r="N42" s="13">
        <v>1</v>
      </c>
      <c r="O42" s="12">
        <f t="array" ref="O42:R42">MMULT(K42:N42,$O$19:$R$22)</f>
        <v>6.0085041936379369E-2</v>
      </c>
      <c r="P42" s="12">
        <v>0.69150111752278531</v>
      </c>
      <c r="Q42" s="12">
        <v>1.4131112224858851</v>
      </c>
      <c r="R42" s="13">
        <v>1</v>
      </c>
      <c r="U42">
        <f t="shared" si="9"/>
        <v>4.2519683504232825E-2</v>
      </c>
      <c r="V42">
        <f t="shared" si="10"/>
        <v>0.48934656134591165</v>
      </c>
    </row>
    <row r="43" spans="2:22" x14ac:dyDescent="0.15">
      <c r="C43" s="11">
        <f t="shared" ref="C43:D43" si="22">D31</f>
        <v>1</v>
      </c>
      <c r="D43" s="12">
        <f t="shared" si="22"/>
        <v>1</v>
      </c>
      <c r="E43" s="12">
        <f t="shared" si="17"/>
        <v>-1</v>
      </c>
      <c r="F43" s="13">
        <v>1</v>
      </c>
      <c r="G43" s="12">
        <f t="array" ref="G43:J43">MMULT(C43:F43,$G$19:$J$22)</f>
        <v>1</v>
      </c>
      <c r="H43" s="12">
        <v>1</v>
      </c>
      <c r="I43" s="12">
        <v>-1</v>
      </c>
      <c r="J43" s="13">
        <v>1</v>
      </c>
      <c r="K43" s="12">
        <f t="array" ref="K43:N43">MMULT(G43:J43,$K$19:$N$22)</f>
        <v>1.6314135097656974</v>
      </c>
      <c r="L43" s="12">
        <v>-2.9094069951909329E-2</v>
      </c>
      <c r="M43" s="12">
        <v>-0.58107098985201655</v>
      </c>
      <c r="N43" s="13">
        <v>1</v>
      </c>
      <c r="O43" s="12">
        <f t="array" ref="O43:R43">MMULT(K43:N43,$O$19:$R$22)</f>
        <v>1.6314135097656974</v>
      </c>
      <c r="P43" s="12">
        <v>-2.9094069951909329E-2</v>
      </c>
      <c r="Q43" s="12">
        <v>2.4189290101479832</v>
      </c>
      <c r="R43" s="13">
        <v>1</v>
      </c>
      <c r="U43">
        <f t="shared" si="9"/>
        <v>0.6744362909872631</v>
      </c>
      <c r="V43">
        <f t="shared" si="10"/>
        <v>-1.2027665892571785E-2</v>
      </c>
    </row>
    <row r="44" spans="2:22" x14ac:dyDescent="0.15">
      <c r="C44" s="11">
        <f t="shared" ref="C44:D44" si="23">D32</f>
        <v>1</v>
      </c>
      <c r="D44" s="12">
        <f t="shared" si="23"/>
        <v>1</v>
      </c>
      <c r="E44" s="12">
        <f t="shared" si="17"/>
        <v>1</v>
      </c>
      <c r="F44" s="13">
        <v>1</v>
      </c>
      <c r="G44" s="12">
        <f t="array" ref="G44:J44">MMULT(C44:F44,$G$19:$J$22)</f>
        <v>1</v>
      </c>
      <c r="H44" s="12">
        <v>1</v>
      </c>
      <c r="I44" s="12">
        <v>1</v>
      </c>
      <c r="J44" s="13">
        <v>1</v>
      </c>
      <c r="K44" s="12">
        <f t="array" ref="K44:N44">MMULT(G44:J44,$K$19:$N$22)</f>
        <v>1.0096543798854771</v>
      </c>
      <c r="L44" s="12">
        <v>0.9166814639320664</v>
      </c>
      <c r="M44" s="12">
        <v>1.0678450856100039</v>
      </c>
      <c r="N44" s="13">
        <v>1</v>
      </c>
      <c r="O44" s="12">
        <f t="array" ref="O44:R44">MMULT(K44:N44,$O$19:$R$22)</f>
        <v>1.0096543798854771</v>
      </c>
      <c r="P44" s="12">
        <v>0.9166814639320664</v>
      </c>
      <c r="Q44" s="12">
        <v>4.0678450856100037</v>
      </c>
      <c r="R44" s="13">
        <v>1</v>
      </c>
      <c r="U44">
        <f t="shared" si="9"/>
        <v>0.2482037439078317</v>
      </c>
      <c r="V44">
        <f t="shared" si="10"/>
        <v>0.22534817443634367</v>
      </c>
    </row>
    <row r="45" spans="2:22" x14ac:dyDescent="0.15">
      <c r="C45" s="11">
        <f t="shared" ref="C45:D45" si="24">D33</f>
        <v>-1</v>
      </c>
      <c r="D45" s="12">
        <f t="shared" si="24"/>
        <v>1</v>
      </c>
      <c r="E45" s="12">
        <f t="shared" si="17"/>
        <v>1</v>
      </c>
      <c r="F45" s="13">
        <v>1</v>
      </c>
      <c r="G45" s="12">
        <f t="array" ref="G45:J45">MMULT(C45:F45,$G$19:$J$22)</f>
        <v>-1</v>
      </c>
      <c r="H45" s="12">
        <v>1</v>
      </c>
      <c r="I45" s="12">
        <v>1</v>
      </c>
      <c r="J45" s="13">
        <v>1</v>
      </c>
      <c r="K45" s="12">
        <f t="array" ref="K45:N45">MMULT(G45:J45,$K$19:$N$22)</f>
        <v>-0.5616740879438411</v>
      </c>
      <c r="L45" s="12">
        <v>1.6372766514067609</v>
      </c>
      <c r="M45" s="12">
        <v>6.2027297947905513E-2</v>
      </c>
      <c r="N45" s="13">
        <v>1</v>
      </c>
      <c r="O45" s="12">
        <f t="array" ref="O45:R45">MMULT(K45:N45,$O$19:$R$22)</f>
        <v>-0.5616740879438411</v>
      </c>
      <c r="P45" s="12">
        <v>1.6372766514067609</v>
      </c>
      <c r="Q45" s="12">
        <v>3.0620272979479055</v>
      </c>
      <c r="R45" s="13">
        <v>1</v>
      </c>
      <c r="U45">
        <f t="shared" si="9"/>
        <v>-0.18343209687263765</v>
      </c>
      <c r="V45">
        <f t="shared" si="10"/>
        <v>0.53470347978413613</v>
      </c>
    </row>
    <row r="46" spans="2:22" x14ac:dyDescent="0.15">
      <c r="C46" s="5">
        <f t="shared" ref="C46:D46" si="25">D34</f>
        <v>-1</v>
      </c>
      <c r="D46" s="6">
        <f t="shared" si="25"/>
        <v>1</v>
      </c>
      <c r="E46" s="6">
        <f t="shared" si="17"/>
        <v>-1</v>
      </c>
      <c r="F46" s="7">
        <v>1</v>
      </c>
      <c r="G46" s="6">
        <f t="array" ref="G46:J46">MMULT(C46:F46,$G$19:$J$22)</f>
        <v>-1</v>
      </c>
      <c r="H46" s="6">
        <v>1</v>
      </c>
      <c r="I46" s="6">
        <v>-1</v>
      </c>
      <c r="J46" s="7">
        <v>1</v>
      </c>
      <c r="K46" s="6">
        <f t="array" ref="K46:N46">MMULT(G46:J46,$K$19:$N$22)</f>
        <v>6.0085041936379369E-2</v>
      </c>
      <c r="L46" s="6">
        <v>0.69150111752278531</v>
      </c>
      <c r="M46" s="6">
        <v>-1.5868887775141149</v>
      </c>
      <c r="N46" s="7">
        <v>1</v>
      </c>
      <c r="O46" s="6">
        <f t="array" ref="O46:R46">MMULT(K46:N46,$O$19:$R$22)</f>
        <v>6.0085041936379369E-2</v>
      </c>
      <c r="P46" s="6">
        <v>0.69150111752278531</v>
      </c>
      <c r="Q46" s="6">
        <v>1.4131112224858851</v>
      </c>
      <c r="R46" s="7">
        <v>1</v>
      </c>
      <c r="U46">
        <f t="shared" ref="U46" si="26">$V$20*O46/Q46</f>
        <v>4.2519683504232825E-2</v>
      </c>
      <c r="V46">
        <f t="shared" ref="V46" si="27">$V$20*P46/Q46</f>
        <v>0.48934656134591165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2014-10-18T09:32:33Z</dcterms:created>
  <dcterms:modified xsi:type="dcterms:W3CDTF">2014-10-23T03:30:07Z</dcterms:modified>
</cp:coreProperties>
</file>