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まいど\My Pictures\般\"/>
    </mc:Choice>
  </mc:AlternateContent>
  <bookViews>
    <workbookView xWindow="0" yWindow="0" windowWidth="20490" windowHeight="8685"/>
  </bookViews>
  <sheets>
    <sheet name="Sheet1" sheetId="1" r:id="rId1"/>
  </sheets>
  <calcPr calcId="152511" iterate="1" iterate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1" l="1"/>
  <c r="AY4" i="1"/>
  <c r="AY3" i="1"/>
  <c r="AW4" i="1"/>
  <c r="AW3" i="1"/>
  <c r="M2" i="1" l="1"/>
  <c r="O53" i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  <c r="AN53" i="1" s="1"/>
  <c r="M55" i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23" i="1"/>
  <c r="BB4" i="1" l="1"/>
  <c r="AT4" i="1" s="1"/>
  <c r="BA4" i="1"/>
  <c r="AS4" i="1" s="1"/>
  <c r="BB2" i="1"/>
  <c r="AT2" i="1" s="1"/>
  <c r="BB3" i="1"/>
  <c r="AT3" i="1" s="1"/>
  <c r="BA3" i="1"/>
  <c r="AS3" i="1" s="1"/>
  <c r="BA2" i="1"/>
  <c r="N22" i="1"/>
  <c r="N54" i="1"/>
  <c r="N55" i="1"/>
  <c r="E13" i="1"/>
  <c r="F13" i="1"/>
  <c r="AS2" i="1" l="1"/>
  <c r="AU4" i="1"/>
  <c r="G4" i="1" s="1"/>
  <c r="AU3" i="1"/>
  <c r="G3" i="1" s="1"/>
  <c r="AU2" i="1"/>
  <c r="G2" i="1" s="1"/>
  <c r="O54" i="1"/>
  <c r="G13" i="1"/>
  <c r="O22" i="1"/>
  <c r="O55" i="1"/>
  <c r="M24" i="1"/>
  <c r="N56" i="1"/>
  <c r="E2" i="1" l="1"/>
  <c r="BE2" i="1" s="1"/>
  <c r="F2" i="1"/>
  <c r="BF2" i="1" s="1"/>
  <c r="P22" i="1"/>
  <c r="P55" i="1"/>
  <c r="P56" i="1"/>
  <c r="P54" i="1"/>
  <c r="M25" i="1"/>
  <c r="O56" i="1"/>
  <c r="M26" i="1" l="1"/>
  <c r="O57" i="1"/>
  <c r="P57" i="1"/>
  <c r="N57" i="1"/>
  <c r="O59" i="1"/>
  <c r="P58" i="1"/>
  <c r="Q22" i="1"/>
  <c r="M27" i="1"/>
  <c r="N59" i="1"/>
  <c r="R55" i="1"/>
  <c r="R56" i="1"/>
  <c r="R57" i="1"/>
  <c r="R58" i="1"/>
  <c r="R54" i="1"/>
  <c r="Q56" i="1"/>
  <c r="Q58" i="1"/>
  <c r="Q57" i="1"/>
  <c r="Q55" i="1"/>
  <c r="Q54" i="1"/>
  <c r="N58" i="1"/>
  <c r="O58" i="1"/>
  <c r="R22" i="1"/>
  <c r="M28" i="1" l="1"/>
  <c r="Q59" i="1"/>
  <c r="P59" i="1"/>
  <c r="S60" i="1"/>
  <c r="R59" i="1"/>
  <c r="S55" i="1"/>
  <c r="S57" i="1"/>
  <c r="S59" i="1"/>
  <c r="S58" i="1"/>
  <c r="S56" i="1"/>
  <c r="S54" i="1"/>
  <c r="O60" i="1"/>
  <c r="S22" i="1"/>
  <c r="S61" i="1" l="1"/>
  <c r="Q60" i="1"/>
  <c r="M29" i="1"/>
  <c r="R60" i="1"/>
  <c r="P60" i="1"/>
  <c r="N60" i="1"/>
  <c r="N61" i="1"/>
  <c r="O61" i="1"/>
  <c r="P61" i="1"/>
  <c r="Q61" i="1"/>
  <c r="R61" i="1"/>
  <c r="T55" i="1"/>
  <c r="T56" i="1"/>
  <c r="T57" i="1"/>
  <c r="T58" i="1"/>
  <c r="T59" i="1"/>
  <c r="T60" i="1"/>
  <c r="T61" i="1"/>
  <c r="T54" i="1"/>
  <c r="T22" i="1"/>
  <c r="T62" i="1"/>
  <c r="M30" i="1"/>
  <c r="N62" i="1" l="1"/>
  <c r="O62" i="1"/>
  <c r="P62" i="1"/>
  <c r="R62" i="1"/>
  <c r="Q62" i="1"/>
  <c r="S62" i="1"/>
  <c r="U56" i="1"/>
  <c r="U58" i="1"/>
  <c r="U60" i="1"/>
  <c r="U62" i="1"/>
  <c r="U55" i="1"/>
  <c r="U59" i="1"/>
  <c r="U57" i="1"/>
  <c r="U54" i="1"/>
  <c r="U61" i="1"/>
  <c r="U22" i="1"/>
  <c r="M31" i="1"/>
  <c r="N63" i="1" l="1"/>
  <c r="O63" i="1"/>
  <c r="P63" i="1"/>
  <c r="Q63" i="1"/>
  <c r="R63" i="1"/>
  <c r="S63" i="1"/>
  <c r="T63" i="1"/>
  <c r="V55" i="1"/>
  <c r="V56" i="1"/>
  <c r="V57" i="1"/>
  <c r="V58" i="1"/>
  <c r="V59" i="1"/>
  <c r="V60" i="1"/>
  <c r="V61" i="1"/>
  <c r="V62" i="1"/>
  <c r="V54" i="1"/>
  <c r="V63" i="1"/>
  <c r="U63" i="1"/>
  <c r="V22" i="1"/>
  <c r="V64" i="1"/>
  <c r="M32" i="1"/>
  <c r="N64" i="1" l="1"/>
  <c r="O64" i="1"/>
  <c r="P64" i="1"/>
  <c r="R64" i="1"/>
  <c r="Q64" i="1"/>
  <c r="S64" i="1"/>
  <c r="T64" i="1"/>
  <c r="U64" i="1"/>
  <c r="W55" i="1"/>
  <c r="W57" i="1"/>
  <c r="W59" i="1"/>
  <c r="W61" i="1"/>
  <c r="W62" i="1"/>
  <c r="W63" i="1"/>
  <c r="W64" i="1"/>
  <c r="W56" i="1"/>
  <c r="W60" i="1"/>
  <c r="W58" i="1"/>
  <c r="W54" i="1"/>
  <c r="W22" i="1"/>
  <c r="W65" i="1"/>
  <c r="M33" i="1"/>
  <c r="X55" i="1" l="1"/>
  <c r="X56" i="1"/>
  <c r="X57" i="1"/>
  <c r="X58" i="1"/>
  <c r="X59" i="1"/>
  <c r="X60" i="1"/>
  <c r="X61" i="1"/>
  <c r="X63" i="1"/>
  <c r="X65" i="1"/>
  <c r="X54" i="1"/>
  <c r="X64" i="1"/>
  <c r="X62" i="1"/>
  <c r="N65" i="1"/>
  <c r="O65" i="1"/>
  <c r="P65" i="1"/>
  <c r="Q65" i="1"/>
  <c r="R65" i="1"/>
  <c r="S65" i="1"/>
  <c r="T65" i="1"/>
  <c r="U65" i="1"/>
  <c r="V65" i="1"/>
  <c r="X22" i="1"/>
  <c r="M34" i="1"/>
  <c r="N66" i="1" l="1"/>
  <c r="O66" i="1"/>
  <c r="P66" i="1"/>
  <c r="R66" i="1"/>
  <c r="Q66" i="1"/>
  <c r="S66" i="1"/>
  <c r="T66" i="1"/>
  <c r="U66" i="1"/>
  <c r="V66" i="1"/>
  <c r="W66" i="1"/>
  <c r="Y56" i="1"/>
  <c r="Y58" i="1"/>
  <c r="Y60" i="1"/>
  <c r="Y62" i="1"/>
  <c r="Y63" i="1"/>
  <c r="Y64" i="1"/>
  <c r="Y65" i="1"/>
  <c r="Y66" i="1"/>
  <c r="Y57" i="1"/>
  <c r="Y61" i="1"/>
  <c r="Y55" i="1"/>
  <c r="Y59" i="1"/>
  <c r="Y54" i="1"/>
  <c r="X66" i="1"/>
  <c r="Y22" i="1"/>
  <c r="M35" i="1"/>
  <c r="N67" i="1" l="1"/>
  <c r="O67" i="1"/>
  <c r="P67" i="1"/>
  <c r="R67" i="1"/>
  <c r="Q67" i="1"/>
  <c r="S67" i="1"/>
  <c r="T67" i="1"/>
  <c r="U67" i="1"/>
  <c r="V67" i="1"/>
  <c r="W67" i="1"/>
  <c r="X67" i="1"/>
  <c r="Z55" i="1"/>
  <c r="Z56" i="1"/>
  <c r="Z57" i="1"/>
  <c r="Z58" i="1"/>
  <c r="Z59" i="1"/>
  <c r="Z60" i="1"/>
  <c r="Z61" i="1"/>
  <c r="Z62" i="1"/>
  <c r="Z64" i="1"/>
  <c r="Z66" i="1"/>
  <c r="Z54" i="1"/>
  <c r="Z65" i="1"/>
  <c r="Z63" i="1"/>
  <c r="Z67" i="1"/>
  <c r="Y67" i="1"/>
  <c r="Z22" i="1"/>
  <c r="M36" i="1"/>
  <c r="N68" i="1" l="1"/>
  <c r="O68" i="1"/>
  <c r="P68" i="1"/>
  <c r="R68" i="1"/>
  <c r="Q68" i="1"/>
  <c r="S68" i="1"/>
  <c r="T68" i="1"/>
  <c r="U68" i="1"/>
  <c r="V68" i="1"/>
  <c r="W68" i="1"/>
  <c r="X68" i="1"/>
  <c r="Y68" i="1"/>
  <c r="AA55" i="1"/>
  <c r="AA57" i="1"/>
  <c r="AA59" i="1"/>
  <c r="AA61" i="1"/>
  <c r="AA62" i="1"/>
  <c r="AA63" i="1"/>
  <c r="AA64" i="1"/>
  <c r="AA65" i="1"/>
  <c r="AA66" i="1"/>
  <c r="AA67" i="1"/>
  <c r="AA68" i="1"/>
  <c r="AA58" i="1"/>
  <c r="AA56" i="1"/>
  <c r="AA60" i="1"/>
  <c r="AA54" i="1"/>
  <c r="Z68" i="1"/>
  <c r="AA22" i="1"/>
  <c r="M37" i="1"/>
  <c r="N69" i="1" l="1"/>
  <c r="O69" i="1"/>
  <c r="P69" i="1"/>
  <c r="R69" i="1"/>
  <c r="Q69" i="1"/>
  <c r="S69" i="1"/>
  <c r="T69" i="1"/>
  <c r="U69" i="1"/>
  <c r="V69" i="1"/>
  <c r="W69" i="1"/>
  <c r="X69" i="1"/>
  <c r="Y69" i="1"/>
  <c r="Z69" i="1"/>
  <c r="AA69" i="1"/>
  <c r="AB55" i="1"/>
  <c r="AB56" i="1"/>
  <c r="AB57" i="1"/>
  <c r="AB58" i="1"/>
  <c r="AB59" i="1"/>
  <c r="AB60" i="1"/>
  <c r="AB61" i="1"/>
  <c r="AB63" i="1"/>
  <c r="AB65" i="1"/>
  <c r="AB67" i="1"/>
  <c r="AB69" i="1"/>
  <c r="AB54" i="1"/>
  <c r="AB62" i="1"/>
  <c r="AB66" i="1"/>
  <c r="AB64" i="1"/>
  <c r="AB68" i="1"/>
  <c r="AB22" i="1"/>
  <c r="M38" i="1"/>
  <c r="N70" i="1" l="1"/>
  <c r="O70" i="1"/>
  <c r="P70" i="1"/>
  <c r="R70" i="1"/>
  <c r="Q70" i="1"/>
  <c r="S70" i="1"/>
  <c r="T70" i="1"/>
  <c r="U70" i="1"/>
  <c r="V70" i="1"/>
  <c r="W70" i="1"/>
  <c r="X70" i="1"/>
  <c r="Y70" i="1"/>
  <c r="Z70" i="1"/>
  <c r="AA70" i="1"/>
  <c r="AC56" i="1"/>
  <c r="AC58" i="1"/>
  <c r="AC60" i="1"/>
  <c r="AC62" i="1"/>
  <c r="AC63" i="1"/>
  <c r="AC64" i="1"/>
  <c r="AC65" i="1"/>
  <c r="AC66" i="1"/>
  <c r="AC67" i="1"/>
  <c r="AC68" i="1"/>
  <c r="AC69" i="1"/>
  <c r="AC70" i="1"/>
  <c r="AC55" i="1"/>
  <c r="AC59" i="1"/>
  <c r="AC57" i="1"/>
  <c r="AC61" i="1"/>
  <c r="AC54" i="1"/>
  <c r="AB70" i="1"/>
  <c r="AC22" i="1"/>
  <c r="M39" i="1"/>
  <c r="N71" i="1" l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D55" i="1"/>
  <c r="AD56" i="1"/>
  <c r="AD57" i="1"/>
  <c r="AD58" i="1"/>
  <c r="AD59" i="1"/>
  <c r="AD60" i="1"/>
  <c r="AD61" i="1"/>
  <c r="AD62" i="1"/>
  <c r="AD64" i="1"/>
  <c r="AD66" i="1"/>
  <c r="AD68" i="1"/>
  <c r="AD70" i="1"/>
  <c r="AD54" i="1"/>
  <c r="AD63" i="1"/>
  <c r="AD67" i="1"/>
  <c r="AD71" i="1"/>
  <c r="AD65" i="1"/>
  <c r="AD69" i="1"/>
  <c r="AC71" i="1"/>
  <c r="AD22" i="1"/>
  <c r="M40" i="1"/>
  <c r="N72" i="1" l="1"/>
  <c r="O72" i="1"/>
  <c r="P72" i="1"/>
  <c r="R72" i="1"/>
  <c r="Q72" i="1"/>
  <c r="S72" i="1"/>
  <c r="T72" i="1"/>
  <c r="U72" i="1"/>
  <c r="V72" i="1"/>
  <c r="W72" i="1"/>
  <c r="X72" i="1"/>
  <c r="Y72" i="1"/>
  <c r="Z72" i="1"/>
  <c r="AA72" i="1"/>
  <c r="AB72" i="1"/>
  <c r="AC72" i="1"/>
  <c r="AE55" i="1"/>
  <c r="AE57" i="1"/>
  <c r="AE59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56" i="1"/>
  <c r="AE60" i="1"/>
  <c r="AE58" i="1"/>
  <c r="AE54" i="1"/>
  <c r="AD72" i="1"/>
  <c r="AE22" i="1"/>
  <c r="M41" i="1"/>
  <c r="N73" i="1" l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55" i="1"/>
  <c r="AF56" i="1"/>
  <c r="AF57" i="1"/>
  <c r="AF58" i="1"/>
  <c r="AF59" i="1"/>
  <c r="AF60" i="1"/>
  <c r="AF61" i="1"/>
  <c r="AF63" i="1"/>
  <c r="AF65" i="1"/>
  <c r="AF67" i="1"/>
  <c r="AF69" i="1"/>
  <c r="AF71" i="1"/>
  <c r="AF54" i="1"/>
  <c r="AF64" i="1"/>
  <c r="AF68" i="1"/>
  <c r="AF72" i="1"/>
  <c r="AF73" i="1"/>
  <c r="AF62" i="1"/>
  <c r="AF66" i="1"/>
  <c r="AF70" i="1"/>
  <c r="AF22" i="1"/>
  <c r="M42" i="1"/>
  <c r="N74" i="1" l="1"/>
  <c r="O74" i="1"/>
  <c r="P74" i="1"/>
  <c r="R74" i="1"/>
  <c r="Q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G56" i="1"/>
  <c r="AG58" i="1"/>
  <c r="AG60" i="1"/>
  <c r="AG62" i="1"/>
  <c r="AG63" i="1"/>
  <c r="AG64" i="1"/>
  <c r="AG65" i="1"/>
  <c r="AG66" i="1"/>
  <c r="AG67" i="1"/>
  <c r="AG68" i="1"/>
  <c r="AG69" i="1"/>
  <c r="AG70" i="1"/>
  <c r="AG71" i="1"/>
  <c r="AG72" i="1"/>
  <c r="AG57" i="1"/>
  <c r="AG61" i="1"/>
  <c r="AG73" i="1"/>
  <c r="AG74" i="1"/>
  <c r="AG55" i="1"/>
  <c r="AG54" i="1"/>
  <c r="AG59" i="1"/>
  <c r="AF74" i="1"/>
  <c r="AG22" i="1"/>
  <c r="M43" i="1"/>
  <c r="N75" i="1" l="1"/>
  <c r="O75" i="1"/>
  <c r="P75" i="1"/>
  <c r="R75" i="1"/>
  <c r="Q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H55" i="1"/>
  <c r="AH56" i="1"/>
  <c r="AH57" i="1"/>
  <c r="AH58" i="1"/>
  <c r="AH59" i="1"/>
  <c r="AH60" i="1"/>
  <c r="AH61" i="1"/>
  <c r="AH62" i="1"/>
  <c r="AH64" i="1"/>
  <c r="AH66" i="1"/>
  <c r="AH68" i="1"/>
  <c r="AH70" i="1"/>
  <c r="AH72" i="1"/>
  <c r="AH54" i="1"/>
  <c r="AH65" i="1"/>
  <c r="AH69" i="1"/>
  <c r="AH74" i="1"/>
  <c r="AH63" i="1"/>
  <c r="AH67" i="1"/>
  <c r="AH71" i="1"/>
  <c r="AH73" i="1"/>
  <c r="AH75" i="1"/>
  <c r="AG75" i="1"/>
  <c r="AH22" i="1"/>
  <c r="M44" i="1"/>
  <c r="AJ22" i="1" l="1"/>
  <c r="N76" i="1"/>
  <c r="O76" i="1"/>
  <c r="P76" i="1"/>
  <c r="R76" i="1"/>
  <c r="Q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I55" i="1"/>
  <c r="AI57" i="1"/>
  <c r="AI59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58" i="1"/>
  <c r="AI73" i="1"/>
  <c r="AI74" i="1"/>
  <c r="AI75" i="1"/>
  <c r="AI76" i="1"/>
  <c r="AI56" i="1"/>
  <c r="AI60" i="1"/>
  <c r="AI54" i="1"/>
  <c r="AH76" i="1"/>
  <c r="AI22" i="1"/>
  <c r="M45" i="1"/>
  <c r="AJ54" i="1" l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K22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8" i="1"/>
  <c r="M46" i="1"/>
  <c r="AL22" i="1" l="1"/>
  <c r="AK54" i="1"/>
  <c r="AK56" i="1"/>
  <c r="AK58" i="1"/>
  <c r="AK60" i="1"/>
  <c r="AK62" i="1"/>
  <c r="AK64" i="1"/>
  <c r="AK66" i="1"/>
  <c r="AK68" i="1"/>
  <c r="AK70" i="1"/>
  <c r="AK72" i="1"/>
  <c r="AK55" i="1"/>
  <c r="AK57" i="1"/>
  <c r="AK59" i="1"/>
  <c r="AK61" i="1"/>
  <c r="AK63" i="1"/>
  <c r="AK65" i="1"/>
  <c r="AK67" i="1"/>
  <c r="AK69" i="1"/>
  <c r="AK71" i="1"/>
  <c r="AK73" i="1"/>
  <c r="AK74" i="1"/>
  <c r="AK75" i="1"/>
  <c r="AK76" i="1"/>
  <c r="AK77" i="1"/>
  <c r="AK78" i="1"/>
  <c r="N78" i="1"/>
  <c r="O78" i="1"/>
  <c r="P78" i="1"/>
  <c r="R78" i="1"/>
  <c r="Q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9" i="1"/>
  <c r="M47" i="1"/>
  <c r="AK79" i="1" l="1"/>
  <c r="AM22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N79" i="1"/>
  <c r="O79" i="1"/>
  <c r="P79" i="1"/>
  <c r="R79" i="1"/>
  <c r="Q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M48" i="1"/>
  <c r="AJ80" i="1" l="1"/>
  <c r="AK80" i="1"/>
  <c r="AL80" i="1"/>
  <c r="AN22" i="1"/>
  <c r="AM55" i="1"/>
  <c r="AM57" i="1"/>
  <c r="AM59" i="1"/>
  <c r="AM61" i="1"/>
  <c r="AM63" i="1"/>
  <c r="AM65" i="1"/>
  <c r="AM67" i="1"/>
  <c r="AM69" i="1"/>
  <c r="AM71" i="1"/>
  <c r="AM73" i="1"/>
  <c r="AM54" i="1"/>
  <c r="AM56" i="1"/>
  <c r="AM58" i="1"/>
  <c r="AM60" i="1"/>
  <c r="AM62" i="1"/>
  <c r="AM64" i="1"/>
  <c r="AM66" i="1"/>
  <c r="AM68" i="1"/>
  <c r="AM70" i="1"/>
  <c r="AM72" i="1"/>
  <c r="AM74" i="1"/>
  <c r="AM75" i="1"/>
  <c r="AM76" i="1"/>
  <c r="AM77" i="1"/>
  <c r="AM78" i="1"/>
  <c r="AM79" i="1"/>
  <c r="AM80" i="1"/>
  <c r="N80" i="1"/>
  <c r="O80" i="1"/>
  <c r="P80" i="1"/>
  <c r="R80" i="1"/>
  <c r="Q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M49" i="1"/>
  <c r="AN54" i="1" l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E3" i="1" l="1"/>
  <c r="BE3" i="1" s="1"/>
  <c r="F3" i="1"/>
  <c r="BG3" i="1" s="1"/>
  <c r="G5" i="1"/>
  <c r="F5" i="1" s="1"/>
  <c r="E4" i="1"/>
  <c r="BE4" i="1" s="1"/>
  <c r="F4" i="1"/>
  <c r="BH4" i="1" s="1"/>
  <c r="G6" i="1"/>
  <c r="E6" i="1" s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G17" i="1" l="1"/>
  <c r="F17" i="1" s="1"/>
  <c r="G14" i="1"/>
  <c r="F14" i="1" s="1"/>
  <c r="G15" i="1"/>
  <c r="F15" i="1" s="1"/>
  <c r="F6" i="1"/>
  <c r="E5" i="1"/>
  <c r="E17" i="1" l="1"/>
  <c r="E14" i="1"/>
  <c r="G16" i="1"/>
  <c r="G12" i="1" s="1"/>
  <c r="F12" i="1" s="1"/>
  <c r="E15" i="1"/>
  <c r="G9" i="1" l="1"/>
  <c r="F9" i="1" s="1"/>
  <c r="E12" i="1"/>
  <c r="E16" i="1"/>
  <c r="F16" i="1"/>
  <c r="G8" i="1" l="1"/>
  <c r="E9" i="1"/>
  <c r="H9" i="1"/>
  <c r="I9" i="1" s="1"/>
  <c r="E10" i="1"/>
  <c r="F10" i="1" l="1"/>
  <c r="H8" i="1"/>
  <c r="I8" i="1"/>
  <c r="E11" i="1"/>
  <c r="F11" i="1"/>
  <c r="G7" i="1" l="1"/>
  <c r="F7" i="1" s="1"/>
  <c r="G20" i="1" l="1"/>
  <c r="F20" i="1" s="1"/>
  <c r="G19" i="1"/>
  <c r="F19" i="1" s="1"/>
  <c r="G18" i="1"/>
  <c r="F18" i="1" s="1"/>
  <c r="F21" i="1" s="1"/>
  <c r="E7" i="1"/>
  <c r="E20" i="1" l="1"/>
  <c r="E19" i="1"/>
  <c r="E18" i="1"/>
  <c r="E21" i="1" s="1"/>
</calcChain>
</file>

<file path=xl/sharedStrings.xml><?xml version="1.0" encoding="utf-8"?>
<sst xmlns="http://schemas.openxmlformats.org/spreadsheetml/2006/main" count="70" uniqueCount="51">
  <si>
    <t>a</t>
    <phoneticPr fontId="1"/>
  </si>
  <si>
    <t>b</t>
    <phoneticPr fontId="1"/>
  </si>
  <si>
    <t>c</t>
    <phoneticPr fontId="1"/>
  </si>
  <si>
    <t>p</t>
    <phoneticPr fontId="1"/>
  </si>
  <si>
    <t>q</t>
    <phoneticPr fontId="1"/>
  </si>
  <si>
    <t>v</t>
    <phoneticPr fontId="1"/>
  </si>
  <si>
    <t>w</t>
    <phoneticPr fontId="1"/>
  </si>
  <si>
    <t>p3/27</t>
    <phoneticPr fontId="1"/>
  </si>
  <si>
    <t>q2/4</t>
    <phoneticPr fontId="1"/>
  </si>
  <si>
    <t>root</t>
    <phoneticPr fontId="1"/>
  </si>
  <si>
    <t>-q/2</t>
    <phoneticPr fontId="1"/>
  </si>
  <si>
    <t>x0</t>
    <phoneticPr fontId="1"/>
  </si>
  <si>
    <t>x1=uw2+vw-a/3</t>
    <phoneticPr fontId="1"/>
  </si>
  <si>
    <t>x2=uw+vw2-a/3</t>
    <phoneticPr fontId="1"/>
  </si>
  <si>
    <t>re＼im</t>
    <phoneticPr fontId="1"/>
  </si>
  <si>
    <t>u</t>
    <phoneticPr fontId="1"/>
  </si>
  <si>
    <t>im＼re</t>
    <phoneticPr fontId="1"/>
  </si>
  <si>
    <t>uvカップリングの判定</t>
    <rPh sb="9" eb="11">
      <t>ハンテイ</t>
    </rPh>
    <phoneticPr fontId="1"/>
  </si>
  <si>
    <t>複素数のx</t>
    <rPh sb="0" eb="3">
      <t>フクソスウ</t>
    </rPh>
    <phoneticPr fontId="1"/>
  </si>
  <si>
    <t>|x^3+ax^2;bx+c|^2</t>
    <phoneticPr fontId="1"/>
  </si>
  <si>
    <t>多項式の絶対値の2乗</t>
    <rPh sb="0" eb="3">
      <t>タコウシキ</t>
    </rPh>
    <rPh sb="4" eb="7">
      <t>ゼッタイチ</t>
    </rPh>
    <rPh sb="9" eb="10">
      <t>ジョウ</t>
    </rPh>
    <phoneticPr fontId="1"/>
  </si>
  <si>
    <t>uの候補1</t>
    <rPh sb="2" eb="4">
      <t>コウホ</t>
    </rPh>
    <phoneticPr fontId="1"/>
  </si>
  <si>
    <t>uの候補2</t>
    <rPh sb="2" eb="4">
      <t>コウホ</t>
    </rPh>
    <phoneticPr fontId="1"/>
  </si>
  <si>
    <t>uの候補3</t>
    <rPh sb="2" eb="4">
      <t>コウホ</t>
    </rPh>
    <phoneticPr fontId="1"/>
  </si>
  <si>
    <t>動かす部分</t>
    <rPh sb="0" eb="1">
      <t>ウゴ</t>
    </rPh>
    <rPh sb="3" eb="5">
      <t>ブブン</t>
    </rPh>
    <phoneticPr fontId="1"/>
  </si>
  <si>
    <t>なう</t>
    <phoneticPr fontId="1"/>
  </si>
  <si>
    <t>Im</t>
    <phoneticPr fontId="1"/>
  </si>
  <si>
    <t>Comp</t>
    <phoneticPr fontId="1"/>
  </si>
  <si>
    <t>x0</t>
    <phoneticPr fontId="1"/>
  </si>
  <si>
    <t>a</t>
    <phoneticPr fontId="1"/>
  </si>
  <si>
    <t>b</t>
    <phoneticPr fontId="1"/>
  </si>
  <si>
    <t>c</t>
    <phoneticPr fontId="1"/>
  </si>
  <si>
    <t>速さabs</t>
    <rPh sb="0" eb="1">
      <t>ハヤ</t>
    </rPh>
    <phoneticPr fontId="1"/>
  </si>
  <si>
    <t>速さarg</t>
    <rPh sb="0" eb="1">
      <t>ハヤ</t>
    </rPh>
    <phoneticPr fontId="1"/>
  </si>
  <si>
    <t>周期abs</t>
    <rPh sb="0" eb="2">
      <t>シュウキ</t>
    </rPh>
    <phoneticPr fontId="1"/>
  </si>
  <si>
    <t>周期arg</t>
    <rPh sb="0" eb="2">
      <t>シュウキ</t>
    </rPh>
    <phoneticPr fontId="1"/>
  </si>
  <si>
    <t>comp</t>
    <phoneticPr fontId="1"/>
  </si>
  <si>
    <t>i</t>
    <phoneticPr fontId="1"/>
  </si>
  <si>
    <t>振幅</t>
    <rPh sb="0" eb="2">
      <t>シンプク</t>
    </rPh>
    <phoneticPr fontId="1"/>
  </si>
  <si>
    <t>a</t>
    <phoneticPr fontId="1"/>
  </si>
  <si>
    <t>b</t>
    <phoneticPr fontId="1"/>
  </si>
  <si>
    <t>8..3e5</t>
  </si>
  <si>
    <t>8..3e5</t>
    <phoneticPr fontId="1"/>
  </si>
  <si>
    <t>係数1つずつ</t>
    <rPh sb="0" eb="2">
      <t>ケイスウ</t>
    </rPh>
    <phoneticPr fontId="1"/>
  </si>
  <si>
    <t>係数2つずつ</t>
    <rPh sb="0" eb="2">
      <t>ケイスウ</t>
    </rPh>
    <phoneticPr fontId="1"/>
  </si>
  <si>
    <t>係数3つ</t>
    <rPh sb="0" eb="2">
      <t>ケイスウ</t>
    </rPh>
    <phoneticPr fontId="1"/>
  </si>
  <si>
    <t>Re</t>
    <phoneticPr fontId="1"/>
  </si>
  <si>
    <t>a</t>
    <phoneticPr fontId="1"/>
  </si>
  <si>
    <t>グラフ用</t>
    <rPh sb="3" eb="4">
      <t>ヨウ</t>
    </rPh>
    <phoneticPr fontId="1"/>
  </si>
  <si>
    <t>絶対値</t>
    <rPh sb="0" eb="3">
      <t>ゼッタイチ</t>
    </rPh>
    <phoneticPr fontId="1"/>
  </si>
  <si>
    <t>偏角</t>
    <rPh sb="0" eb="2">
      <t>ヘンカク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</si>
</sst>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"/>
      <name val="ＭＳ Ｐゴシック"/>
      <family val="2"/>
      <charset val="128"/>
      <scheme val="minor"/>
    </font>
    <font>
      <sz val="11"/>
      <color theme="8" tint="-0.249977111117893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8" xfId="0" quotePrefix="1" applyBorder="1">
      <alignment vertical="center"/>
    </xf>
    <xf numFmtId="9" fontId="0" fillId="0" borderId="8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3" borderId="11" xfId="0" applyFill="1" applyBorder="1">
      <alignment vertical="center"/>
    </xf>
    <xf numFmtId="0" fontId="0" fillId="4" borderId="14" xfId="0" applyFill="1" applyBorder="1">
      <alignment vertical="center"/>
    </xf>
    <xf numFmtId="0" fontId="0" fillId="2" borderId="16" xfId="0" applyFill="1" applyBorder="1">
      <alignment vertical="center"/>
    </xf>
    <xf numFmtId="0" fontId="6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0" fillId="0" borderId="0" xfId="0" applyNumberFormat="1">
      <alignment vertical="center"/>
    </xf>
    <xf numFmtId="11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1" applyFont="1">
      <alignment vertical="center"/>
    </xf>
    <xf numFmtId="0" fontId="0" fillId="5" borderId="0" xfId="0" applyFill="1">
      <alignment vertical="center"/>
    </xf>
    <xf numFmtId="11" fontId="0" fillId="5" borderId="0" xfId="0" applyNumberFormat="1" applyFill="1">
      <alignment vertical="center"/>
    </xf>
    <xf numFmtId="177" fontId="0" fillId="6" borderId="0" xfId="0" applyNumberFormat="1" applyFill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1">
                <a:solidFill>
                  <a:sysClr val="windowText" lastClr="000000"/>
                </a:solidFill>
              </a:rPr>
              <a:t>三次方程式の複素解</a:t>
            </a:r>
            <a:r>
              <a:rPr lang="en-US" altLang="ja-JP" sz="1400" b="1">
                <a:solidFill>
                  <a:sysClr val="windowText" lastClr="000000"/>
                </a:solidFill>
              </a:rPr>
              <a:t>(</a:t>
            </a:r>
            <a:r>
              <a:rPr lang="ja-JP" altLang="en-US" sz="1400" b="1">
                <a:solidFill>
                  <a:sysClr val="windowText" lastClr="000000"/>
                </a:solidFill>
              </a:rPr>
              <a:t>カルダノの方法</a:t>
            </a:r>
            <a:r>
              <a:rPr lang="en-US" altLang="ja-JP" sz="1400" b="1">
                <a:solidFill>
                  <a:sysClr val="windowText" lastClr="000000"/>
                </a:solidFill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89057616838228"/>
          <c:y val="0.21255510585045659"/>
          <c:w val="0.46695750871887154"/>
          <c:h val="0.50178359622107538"/>
        </c:manualLayout>
      </c:layout>
      <c:scatterChart>
        <c:scatterStyle val="lineMarker"/>
        <c:varyColors val="0"/>
        <c:ser>
          <c:idx val="0"/>
          <c:order val="0"/>
          <c:spPr>
            <a:ln w="53975" cap="rnd" cmpd="dbl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square"/>
            <c:size val="25"/>
            <c:spPr>
              <a:noFill/>
              <a:ln w="88900">
                <a:solidFill>
                  <a:srgbClr val="002060"/>
                </a:solidFill>
                <a:round/>
              </a:ln>
              <a:effectLst/>
            </c:spPr>
          </c:marker>
          <c:xVal>
            <c:numRef>
              <c:f>Sheet1!$E$18:$E$21</c:f>
              <c:numCache>
                <c:formatCode>General</c:formatCode>
                <c:ptCount val="4"/>
                <c:pt idx="0">
                  <c:v>1.3727977676356899</c:v>
                </c:pt>
                <c:pt idx="1">
                  <c:v>-1.1667113453437901</c:v>
                </c:pt>
                <c:pt idx="2">
                  <c:v>0.88493053589070003</c:v>
                </c:pt>
                <c:pt idx="3">
                  <c:v>1.3727977676356899</c:v>
                </c:pt>
              </c:numCache>
            </c:numRef>
          </c:xVal>
          <c:yVal>
            <c:numRef>
              <c:f>Sheet1!$F$18:$F$21</c:f>
              <c:numCache>
                <c:formatCode>General</c:formatCode>
                <c:ptCount val="4"/>
                <c:pt idx="0">
                  <c:v>2.0461572298996802</c:v>
                </c:pt>
                <c:pt idx="1">
                  <c:v>0.46675501847150602</c:v>
                </c:pt>
                <c:pt idx="2">
                  <c:v>-0.89541309018416704</c:v>
                </c:pt>
                <c:pt idx="3">
                  <c:v>2.0461572298996802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52736"/>
        <c:axId val="260351560"/>
      </c:scatterChart>
      <c:valAx>
        <c:axId val="260352736"/>
        <c:scaling>
          <c:orientation val="minMax"/>
          <c:max val="2.6"/>
          <c:min val="-2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x</a:t>
                </a:r>
                <a:r>
                  <a:rPr lang="ja-JP" altLang="en-US" sz="1600"/>
                  <a:t>の実部</a:t>
                </a:r>
              </a:p>
            </c:rich>
          </c:tx>
          <c:layout>
            <c:manualLayout>
              <c:xMode val="edge"/>
              <c:yMode val="edge"/>
              <c:x val="0.41815388364885747"/>
              <c:y val="0.73401581451923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351560"/>
        <c:crosses val="autoZero"/>
        <c:crossBetween val="midCat"/>
        <c:majorUnit val="2.6"/>
      </c:valAx>
      <c:valAx>
        <c:axId val="260351560"/>
        <c:scaling>
          <c:orientation val="minMax"/>
          <c:max val="2.6"/>
          <c:min val="-2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600"/>
                  <a:t>x</a:t>
                </a:r>
                <a:r>
                  <a:rPr lang="ja-JP" altLang="en-US" sz="1600"/>
                  <a:t>の虚部</a:t>
                </a:r>
              </a:p>
            </c:rich>
          </c:tx>
          <c:layout>
            <c:manualLayout>
              <c:xMode val="edge"/>
              <c:yMode val="edge"/>
              <c:x val="9.4444436181589139E-2"/>
              <c:y val="0.4589909893830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352736"/>
        <c:crosses val="autoZero"/>
        <c:crossBetween val="midCat"/>
        <c:majorUnit val="2.6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Sheet1!$AT$165:$AT$237</c:f>
              <c:numCache>
                <c:formatCode>General</c:formatCode>
                <c:ptCount val="73"/>
              </c:numCache>
            </c:numRef>
          </c:xVal>
          <c:yVal>
            <c:numRef>
              <c:f>Sheet1!$AU$165:$AU$237</c:f>
              <c:numCache>
                <c:formatCode>General</c:formatCode>
                <c:ptCount val="73"/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Sheet1!$AT$165:$AT$237</c:f>
              <c:numCache>
                <c:formatCode>General</c:formatCode>
                <c:ptCount val="73"/>
              </c:numCache>
            </c:numRef>
          </c:xVal>
          <c:yVal>
            <c:numRef>
              <c:f>Sheet1!$AV$165:$AV$237</c:f>
              <c:numCache>
                <c:formatCode>General</c:formatCode>
                <c:ptCount val="73"/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Sheet1!$AT$165:$AT$237</c:f>
              <c:numCache>
                <c:formatCode>General</c:formatCode>
                <c:ptCount val="73"/>
              </c:numCache>
            </c:numRef>
          </c:xVal>
          <c:yVal>
            <c:numRef>
              <c:f>Sheet1!$AW$165:$AW$237</c:f>
              <c:numCache>
                <c:formatCode>General</c:formatCode>
                <c:ptCount val="7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53912"/>
        <c:axId val="260355088"/>
      </c:scatterChart>
      <c:valAx>
        <c:axId val="260353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355088"/>
        <c:crosses val="autoZero"/>
        <c:crossBetween val="midCat"/>
      </c:valAx>
      <c:valAx>
        <c:axId val="26035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353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chemeClr val="tx1"/>
                </a:solidFill>
              </a:rPr>
              <a:t>係数の動き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Sheet1!$BF$1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79375">
                <a:solidFill>
                  <a:schemeClr val="accent1"/>
                </a:solidFill>
              </a:ln>
              <a:effectLst/>
            </c:spPr>
          </c:marker>
          <c:xVal>
            <c:numRef>
              <c:f>Sheet1!$BE$2:$BE$4</c:f>
              <c:numCache>
                <c:formatCode>General</c:formatCode>
                <c:ptCount val="3"/>
                <c:pt idx="0">
                  <c:v>-1.0910169581825999</c:v>
                </c:pt>
                <c:pt idx="1">
                  <c:v>-0.124246196206254</c:v>
                </c:pt>
                <c:pt idx="2">
                  <c:v>3.8263653457139402</c:v>
                </c:pt>
              </c:numCache>
            </c:numRef>
          </c:xVal>
          <c:yVal>
            <c:numRef>
              <c:f>Sheet1!$BF$2:$BF$4</c:f>
              <c:numCache>
                <c:formatCode>General</c:formatCode>
                <c:ptCount val="3"/>
                <c:pt idx="0">
                  <c:v>-1.6174991581870299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Sheet1!$BG$1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79375">
                <a:solidFill>
                  <a:schemeClr val="accent2"/>
                </a:solidFill>
              </a:ln>
              <a:effectLst/>
            </c:spPr>
          </c:marker>
          <c:xVal>
            <c:numRef>
              <c:f>Sheet1!$BE$2:$BE$4</c:f>
              <c:numCache>
                <c:formatCode>General</c:formatCode>
                <c:ptCount val="3"/>
                <c:pt idx="0">
                  <c:v>-1.0910169581825999</c:v>
                </c:pt>
                <c:pt idx="1">
                  <c:v>-0.124246196206254</c:v>
                </c:pt>
                <c:pt idx="2">
                  <c:v>3.8263653457139402</c:v>
                </c:pt>
              </c:numCache>
            </c:numRef>
          </c:xVal>
          <c:yVal>
            <c:numRef>
              <c:f>Sheet1!$BG$2:$BG$4</c:f>
              <c:numCache>
                <c:formatCode>General</c:formatCode>
                <c:ptCount val="3"/>
                <c:pt idx="1">
                  <c:v>0.29270569527710699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Sheet1!$BH$1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79375">
                <a:solidFill>
                  <a:schemeClr val="accent3"/>
                </a:solidFill>
              </a:ln>
              <a:effectLst/>
            </c:spPr>
          </c:marker>
          <c:xVal>
            <c:numRef>
              <c:f>Sheet1!$BE$2:$BE$4</c:f>
              <c:numCache>
                <c:formatCode>General</c:formatCode>
                <c:ptCount val="3"/>
                <c:pt idx="0">
                  <c:v>-1.0910169581825999</c:v>
                </c:pt>
                <c:pt idx="1">
                  <c:v>-0.124246196206254</c:v>
                </c:pt>
                <c:pt idx="2">
                  <c:v>3.8263653457139402</c:v>
                </c:pt>
              </c:numCache>
            </c:numRef>
          </c:xVal>
          <c:yVal>
            <c:numRef>
              <c:f>Sheet1!$BH$2:$BH$4</c:f>
              <c:numCache>
                <c:formatCode>General</c:formatCode>
                <c:ptCount val="3"/>
                <c:pt idx="2">
                  <c:v>-0.74377007877372903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48032"/>
        <c:axId val="260348424"/>
      </c:scatterChart>
      <c:valAx>
        <c:axId val="260348032"/>
        <c:scaling>
          <c:orientation val="minMax"/>
          <c:max val="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accent2"/>
                    </a:solidFill>
                  </a:rPr>
                  <a:t>係数の実軸</a:t>
                </a:r>
                <a:r>
                  <a:rPr lang="en-US" altLang="ja-JP">
                    <a:solidFill>
                      <a:schemeClr val="accent2"/>
                    </a:solidFill>
                  </a:rPr>
                  <a:t>Re</a:t>
                </a:r>
                <a:endParaRPr lang="ja-JP" altLang="en-US">
                  <a:solidFill>
                    <a:schemeClr val="accent2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348424"/>
        <c:crosses val="autoZero"/>
        <c:crossBetween val="midCat"/>
        <c:majorUnit val="5"/>
      </c:valAx>
      <c:valAx>
        <c:axId val="26034842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accent1"/>
                    </a:solidFill>
                  </a:rPr>
                  <a:t>係数の虚軸</a:t>
                </a:r>
                <a:r>
                  <a:rPr lang="en-US" altLang="ja-JP">
                    <a:solidFill>
                      <a:schemeClr val="accent1"/>
                    </a:solidFill>
                  </a:rPr>
                  <a:t>Im</a:t>
                </a:r>
                <a:endParaRPr lang="ja-JP" altLang="en-US">
                  <a:solidFill>
                    <a:schemeClr val="accent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034803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316349</xdr:colOff>
      <xdr:row>17</xdr:row>
      <xdr:rowOff>2112</xdr:rowOff>
    </xdr:from>
    <xdr:to>
      <xdr:col>42</xdr:col>
      <xdr:colOff>125849</xdr:colOff>
      <xdr:row>56</xdr:row>
      <xdr:rowOff>80554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69476</xdr:colOff>
      <xdr:row>22</xdr:row>
      <xdr:rowOff>41463</xdr:rowOff>
    </xdr:from>
    <xdr:ext cx="2534925" cy="18578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テキスト ボックス 12"/>
            <xdr:cNvSpPr txBox="1"/>
          </xdr:nvSpPr>
          <xdr:spPr>
            <a:xfrm>
              <a:off x="2120152" y="3638551"/>
              <a:ext cx="2534925" cy="18578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2800" i="1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三次方程式</a:t>
              </a:r>
              <a:endParaRPr kumimoji="1" lang="en-US" altLang="ja-JP" sz="28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28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kumimoji="1" lang="en-US" altLang="ja-JP" sz="2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p>
                      <m:r>
                        <a:rPr kumimoji="1" lang="en-US" altLang="ja-JP" sz="2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3</m:t>
                      </m:r>
                    </m:sup>
                  </m:sSup>
                </m:oMath>
              </a14:m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kumimoji="1" lang="en-US" altLang="ja-JP" sz="2800" b="0" i="0">
                      <a:solidFill>
                        <a:srgbClr val="0070C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a</m:t>
                  </m:r>
                  <m:sSup>
                    <m:sSupPr>
                      <m:ctrlPr>
                        <a:rPr kumimoji="1" lang="en-US" altLang="ja-JP" sz="28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kumimoji="1" lang="en-US" altLang="ja-JP" sz="2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p>
                      <m:r>
                        <a:rPr kumimoji="1" lang="en-US" altLang="ja-JP" sz="2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p>
                  </m:sSup>
                </m:oMath>
              </a14:m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2800">
                  <a:solidFill>
                    <a:schemeClr val="accent2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x+</a:t>
              </a:r>
              <a:r>
                <a:rPr kumimoji="1" lang="en-US" altLang="ja-JP" sz="2800">
                  <a:solidFill>
                    <a:schemeClr val="bg1">
                      <a:lumMod val="6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</a:p>
            <a:p>
              <a:r>
                <a:rPr kumimoji="1" lang="ja-JP" altLang="en-US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の複素解</a:t>
              </a:r>
              <a:endParaRPr kumimoji="1" lang="en-US" altLang="ja-JP" sz="2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カルダノの方法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kumimoji="1" lang="ja-JP" altLang="en-US" sz="2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3" name="テキスト ボックス 12"/>
            <xdr:cNvSpPr txBox="1"/>
          </xdr:nvSpPr>
          <xdr:spPr>
            <a:xfrm>
              <a:off x="2120152" y="3638551"/>
              <a:ext cx="2534925" cy="18578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2800" i="1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三次方程式</a:t>
              </a:r>
              <a:endParaRPr kumimoji="1" lang="en-US" altLang="ja-JP" sz="28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2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𝑥^3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2800" b="0" i="0">
                  <a:solidFill>
                    <a:srgbClr val="0070C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</a:t>
              </a:r>
              <a:r>
                <a:rPr kumimoji="1" lang="en-US" altLang="ja-JP" sz="2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𝑥^2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2800">
                  <a:solidFill>
                    <a:schemeClr val="accent2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x+</a:t>
              </a:r>
              <a:r>
                <a:rPr kumimoji="1" lang="en-US" altLang="ja-JP" sz="2800">
                  <a:solidFill>
                    <a:schemeClr val="bg1">
                      <a:lumMod val="6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</a:p>
            <a:p>
              <a:r>
                <a:rPr kumimoji="1" lang="ja-JP" altLang="en-US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の複素解</a:t>
              </a:r>
              <a:endParaRPr kumimoji="1" lang="en-US" altLang="ja-JP" sz="2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カルダノの方法</a:t>
              </a:r>
              <a:r>
                <a:rPr kumimoji="1" lang="en-US" altLang="ja-JP" sz="2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kumimoji="1" lang="ja-JP" altLang="en-US" sz="2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9</xdr:col>
      <xdr:colOff>394607</xdr:colOff>
      <xdr:row>215</xdr:row>
      <xdr:rowOff>77560</xdr:rowOff>
    </xdr:from>
    <xdr:to>
      <xdr:col>41</xdr:col>
      <xdr:colOff>449036</xdr:colOff>
      <xdr:row>230</xdr:row>
      <xdr:rowOff>167367</xdr:rowOff>
    </xdr:to>
    <xdr:graphicFrame macro="">
      <xdr:nvGraphicFramePr>
        <xdr:cNvPr id="18" name="グラフ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27215</xdr:colOff>
      <xdr:row>23</xdr:row>
      <xdr:rowOff>9524</xdr:rowOff>
    </xdr:from>
    <xdr:to>
      <xdr:col>11</xdr:col>
      <xdr:colOff>163285</xdr:colOff>
      <xdr:row>50</xdr:row>
      <xdr:rowOff>1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BV165"/>
  <sheetViews>
    <sheetView tabSelected="1" zoomScale="85" zoomScaleNormal="85" workbookViewId="0">
      <selection activeCell="B21" sqref="B21"/>
    </sheetView>
  </sheetViews>
  <sheetFormatPr defaultRowHeight="13.5" x14ac:dyDescent="0.15"/>
  <cols>
    <col min="4" max="4" width="8.875" customWidth="1"/>
    <col min="5" max="6" width="6.125" customWidth="1"/>
    <col min="7" max="9" width="12.25" customWidth="1"/>
    <col min="10" max="13" width="6.125" customWidth="1"/>
    <col min="14" max="14" width="1.125" customWidth="1"/>
    <col min="15" max="40" width="1" customWidth="1"/>
    <col min="41" max="43" width="6.125" customWidth="1"/>
    <col min="44" max="44" width="3" bestFit="1" customWidth="1"/>
    <col min="45" max="46" width="5.625" bestFit="1" customWidth="1"/>
    <col min="47" max="48" width="7.875" customWidth="1"/>
    <col min="49" max="49" width="8.875" bestFit="1" customWidth="1"/>
    <col min="50" max="50" width="8.375" bestFit="1" customWidth="1"/>
    <col min="51" max="51" width="8.875" bestFit="1" customWidth="1"/>
    <col min="52" max="52" width="8" bestFit="1" customWidth="1"/>
    <col min="53" max="53" width="5.625" bestFit="1" customWidth="1"/>
    <col min="54" max="54" width="5.25" bestFit="1" customWidth="1"/>
    <col min="55" max="64" width="6.125" customWidth="1"/>
    <col min="65" max="65" width="4.875" customWidth="1"/>
  </cols>
  <sheetData>
    <row r="1" spans="4:71" ht="14.25" thickBot="1" x14ac:dyDescent="0.2">
      <c r="D1" s="15"/>
      <c r="E1" s="25" t="s">
        <v>46</v>
      </c>
      <c r="F1" s="26" t="s">
        <v>26</v>
      </c>
      <c r="G1" t="s">
        <v>27</v>
      </c>
      <c r="L1" t="s">
        <v>24</v>
      </c>
      <c r="AQ1" t="s">
        <v>37</v>
      </c>
      <c r="AS1" t="s">
        <v>49</v>
      </c>
      <c r="AT1" t="s">
        <v>50</v>
      </c>
      <c r="AU1" t="s">
        <v>36</v>
      </c>
      <c r="AV1" t="s">
        <v>38</v>
      </c>
      <c r="AW1" t="s">
        <v>32</v>
      </c>
      <c r="AX1" t="s">
        <v>34</v>
      </c>
      <c r="AY1" t="s">
        <v>33</v>
      </c>
      <c r="AZ1" t="s">
        <v>35</v>
      </c>
      <c r="BE1" t="s">
        <v>48</v>
      </c>
      <c r="BF1" t="s">
        <v>47</v>
      </c>
      <c r="BG1" t="s">
        <v>40</v>
      </c>
      <c r="BH1" t="s">
        <v>31</v>
      </c>
    </row>
    <row r="2" spans="4:71" x14ac:dyDescent="0.15">
      <c r="D2" s="22" t="s">
        <v>0</v>
      </c>
      <c r="E2" s="17">
        <f t="shared" ref="E2:E7" ca="1" si="0">IMREAL(G2)</f>
        <v>-1.0910169581825999</v>
      </c>
      <c r="F2" s="18">
        <f t="shared" ref="F2:F7" ca="1" si="1">IMAGINARY(G2)</f>
        <v>-1.6174991581870299</v>
      </c>
      <c r="G2" s="29" t="str">
        <f ca="1">AU2</f>
        <v>-1.0910169581826-1.61749915818703i</v>
      </c>
      <c r="L2" s="12" t="s">
        <v>25</v>
      </c>
      <c r="M2" s="12">
        <f ca="1">NOW()-TODAY()</f>
        <v>0.80968726852006512</v>
      </c>
      <c r="AQ2" t="s">
        <v>29</v>
      </c>
      <c r="AS2" s="29">
        <f ca="1">AV2*SIN(BA2*PI()/180)^2</f>
        <v>1.9510565162951532</v>
      </c>
      <c r="AT2" s="29">
        <f ca="1">PI()/180*BB2</f>
        <v>4.1189770347066181</v>
      </c>
      <c r="AU2" s="29" t="str">
        <f ca="1">IMPRODUCT(AS2,IMEXP(IMPRODUCT($AQ$1,AT2)))</f>
        <v>-1.0910169581826-1.61749915818703i</v>
      </c>
      <c r="AV2" s="32">
        <v>2</v>
      </c>
      <c r="AW2" s="33">
        <f>5000000/6</f>
        <v>833333.33333333337</v>
      </c>
      <c r="AX2" s="34">
        <v>360</v>
      </c>
      <c r="AY2" s="33">
        <v>5000000</v>
      </c>
      <c r="AZ2" s="34">
        <v>360</v>
      </c>
      <c r="BA2" s="30">
        <f ca="1">ROUND(MOD($M$2*AW2,AX2),0)</f>
        <v>99</v>
      </c>
      <c r="BB2" s="30">
        <f ca="1">ROUND(MOD($M$2*AY2,AZ2),0)</f>
        <v>236</v>
      </c>
      <c r="BC2" s="31"/>
      <c r="BE2">
        <f ca="1">E2</f>
        <v>-1.0910169581825999</v>
      </c>
      <c r="BF2">
        <f ca="1">F2</f>
        <v>-1.6174991581870299</v>
      </c>
    </row>
    <row r="3" spans="4:71" ht="12" customHeight="1" x14ac:dyDescent="0.15">
      <c r="D3" s="23" t="s">
        <v>1</v>
      </c>
      <c r="E3" s="12">
        <f t="shared" ca="1" si="0"/>
        <v>-0.124246196206254</v>
      </c>
      <c r="F3" s="19">
        <f t="shared" ca="1" si="1"/>
        <v>0.29270569527710699</v>
      </c>
      <c r="G3" s="29" t="str">
        <f ca="1">AU3</f>
        <v>-0.124246196206254+0.292705695277107i</v>
      </c>
      <c r="L3" s="12"/>
      <c r="M3" s="12"/>
      <c r="AQ3" t="s">
        <v>30</v>
      </c>
      <c r="AS3" s="29">
        <f ca="1">AV3*SIN(BA3*PI()/180)^2</f>
        <v>0.3179838695899172</v>
      </c>
      <c r="AT3" s="29">
        <f ca="1">PI()/180*BB3</f>
        <v>1.9722220547535925</v>
      </c>
      <c r="AU3" s="29" t="str">
        <f ca="1">IMPRODUCT(AS3,IMEXP(IMPRODUCT($AQ$1,AT3)))</f>
        <v>-0.124246196206254+0.292705695277107i</v>
      </c>
      <c r="AV3" s="32">
        <v>3</v>
      </c>
      <c r="AW3" s="33">
        <f>AW2*2</f>
        <v>1666666.6666666667</v>
      </c>
      <c r="AX3" s="34">
        <v>360</v>
      </c>
      <c r="AY3" s="33">
        <f>AY2*2</f>
        <v>10000000</v>
      </c>
      <c r="AZ3" s="34">
        <v>360</v>
      </c>
      <c r="BA3" s="30">
        <f ca="1">ROUND(MOD($M$2*AW3,AX3),0)</f>
        <v>199</v>
      </c>
      <c r="BB3" s="30">
        <f ca="1">ROUND(MOD($M$2*AY3,AZ3),0)</f>
        <v>113</v>
      </c>
      <c r="BE3">
        <f ca="1">E3</f>
        <v>-0.124246196206254</v>
      </c>
      <c r="BG3">
        <f ca="1">F3</f>
        <v>0.29270569527710699</v>
      </c>
      <c r="BQ3" s="1"/>
      <c r="BR3" s="1"/>
      <c r="BS3" s="2"/>
    </row>
    <row r="4" spans="4:71" ht="10.5" customHeight="1" thickBot="1" x14ac:dyDescent="0.2">
      <c r="D4" s="24" t="s">
        <v>2</v>
      </c>
      <c r="E4" s="20">
        <f t="shared" ca="1" si="0"/>
        <v>3.8263653457139402</v>
      </c>
      <c r="F4" s="21">
        <f t="shared" ca="1" si="1"/>
        <v>-0.74377007877372903</v>
      </c>
      <c r="G4" s="29" t="str">
        <f ca="1">AU4</f>
        <v>3.82636534571394-0.743770078773729i</v>
      </c>
      <c r="L4" s="12"/>
      <c r="M4" s="12"/>
      <c r="AQ4" t="s">
        <v>31</v>
      </c>
      <c r="AS4" s="29">
        <f ca="1">AV4*SIN(BA4*PI()/180)^2</f>
        <v>3.8979822586768686</v>
      </c>
      <c r="AT4" s="29">
        <f ca="1">PI()/180*BB4</f>
        <v>6.0911990894602104</v>
      </c>
      <c r="AU4" s="29" t="str">
        <f ca="1">IMPRODUCT(AS4,IMEXP(IMPRODUCT($AQ$1,AT4)))</f>
        <v>3.82636534571394-0.743770078773729i</v>
      </c>
      <c r="AV4" s="32">
        <v>5</v>
      </c>
      <c r="AW4" s="33">
        <f>AW2*3</f>
        <v>2500000</v>
      </c>
      <c r="AX4" s="34">
        <v>360</v>
      </c>
      <c r="AY4" s="33">
        <f>AY2*3</f>
        <v>15000000</v>
      </c>
      <c r="AZ4" s="34">
        <v>360</v>
      </c>
      <c r="BA4" s="30">
        <f ca="1">ROUND(MOD($M$2*AW4,AX4),0)</f>
        <v>298</v>
      </c>
      <c r="BB4" s="30">
        <f ca="1">ROUND(MOD($M$2*AY4,AZ4),0)</f>
        <v>349</v>
      </c>
      <c r="BE4">
        <f ca="1">E4</f>
        <v>3.8263653457139402</v>
      </c>
      <c r="BH4">
        <f ca="1">F4</f>
        <v>-0.74377007877372903</v>
      </c>
      <c r="BQ4" s="2"/>
      <c r="BR4" s="2"/>
      <c r="BS4" s="2"/>
    </row>
    <row r="5" spans="4:71" ht="13.5" customHeight="1" x14ac:dyDescent="0.15">
      <c r="D5" s="16" t="s">
        <v>3</v>
      </c>
      <c r="E5" s="16">
        <f t="shared" ca="1" si="0"/>
        <v>0.35108231169165899</v>
      </c>
      <c r="F5" s="16">
        <f t="shared" ca="1" si="1"/>
        <v>-0.88377364567498296</v>
      </c>
      <c r="G5" t="str">
        <f ca="1">IMSUB(G3,IMDIV(IMPRODUCT(G2,G2),3))</f>
        <v>0.351082311691659-0.883773645674983i</v>
      </c>
      <c r="L5" s="12"/>
      <c r="M5" s="12"/>
      <c r="AY5" s="28"/>
      <c r="BQ5" s="2"/>
      <c r="BR5" s="2"/>
      <c r="BS5" s="2"/>
    </row>
    <row r="6" spans="4:71" ht="11.25" customHeight="1" x14ac:dyDescent="0.15">
      <c r="D6" s="12" t="s">
        <v>4</v>
      </c>
      <c r="E6" s="12">
        <f t="shared" ca="1" si="0"/>
        <v>4.1614846617809897</v>
      </c>
      <c r="F6" s="12">
        <f t="shared" ca="1" si="1"/>
        <v>-0.81869170349471798</v>
      </c>
      <c r="G6" t="str">
        <f ca="1">IMSUM(IMSUB(IMDIV(IMPRODUCT(G2,G2,G2,2),27),IMDIV(IMPRODUCT(G2,G3),3)),G4)</f>
        <v>4.16148466178099-0.818691703494718i</v>
      </c>
      <c r="L6" s="12"/>
      <c r="M6" s="14"/>
      <c r="BQ6" s="2"/>
      <c r="BR6" s="2"/>
      <c r="BS6" s="2"/>
    </row>
    <row r="7" spans="4:71" x14ac:dyDescent="0.15">
      <c r="D7" s="12" t="s">
        <v>15</v>
      </c>
      <c r="E7" s="12">
        <f t="shared" ca="1" si="0"/>
        <v>0.111338662013809</v>
      </c>
      <c r="F7" s="12">
        <f t="shared" ca="1" si="1"/>
        <v>0.161237425712947</v>
      </c>
      <c r="G7" t="str">
        <f ca="1">HLOOKUP(MIN($G$8:$I$8),$G$8:$I$9,2,FALSE)</f>
        <v>0.111338662013809+0.161237425712947i</v>
      </c>
      <c r="AU7" t="s">
        <v>43</v>
      </c>
    </row>
    <row r="8" spans="4:71" x14ac:dyDescent="0.15">
      <c r="D8" s="12" t="s">
        <v>17</v>
      </c>
      <c r="E8" s="12"/>
      <c r="F8" s="12"/>
      <c r="G8">
        <f ca="1">IMABS(IMSUM(IMPRODUCT(G9,$G$12,3),$G$5))</f>
        <v>2.3328554535282512E-13</v>
      </c>
      <c r="H8">
        <f ca="1">IMABS(IMSUM(IMPRODUCT(H9,$G$12,3),$G$5))</f>
        <v>1.6471016784389798</v>
      </c>
      <c r="I8">
        <f ca="1">IMABS(IMSUM(IMPRODUCT(I9,$G$12,3),$G$5))</f>
        <v>1.6471016784390302</v>
      </c>
      <c r="AV8" t="s">
        <v>38</v>
      </c>
      <c r="AW8" t="s">
        <v>32</v>
      </c>
      <c r="AX8" t="s">
        <v>34</v>
      </c>
      <c r="AY8" t="s">
        <v>33</v>
      </c>
      <c r="AZ8" t="s">
        <v>35</v>
      </c>
    </row>
    <row r="9" spans="4:71" x14ac:dyDescent="0.15">
      <c r="D9" s="12" t="s">
        <v>21</v>
      </c>
      <c r="E9" s="12">
        <f ca="1">IMREAL(G9)</f>
        <v>0.111338662013809</v>
      </c>
      <c r="F9" s="12">
        <f ca="1">IMAGINARY(G9)</f>
        <v>0.161237425712947</v>
      </c>
      <c r="G9" t="str">
        <f ca="1">IMPOWER(IMSUM(G17,G16),1/3)</f>
        <v>0.111338662013809+0.161237425712947i</v>
      </c>
      <c r="H9" t="str">
        <f ca="1">IMPRODUCT(G9,$G$13)</f>
        <v>-0.195305037715123+0.0158033968708546i</v>
      </c>
      <c r="I9" t="str">
        <f ca="1">IMPRODUCT(H9,$G$13)</f>
        <v>0.0839663757013139-0.177040822583802i</v>
      </c>
      <c r="AU9" t="s">
        <v>39</v>
      </c>
      <c r="AV9">
        <v>2.5</v>
      </c>
      <c r="AW9" t="s">
        <v>42</v>
      </c>
      <c r="AX9">
        <v>360</v>
      </c>
      <c r="AY9" s="28">
        <v>5000000</v>
      </c>
      <c r="AZ9">
        <v>360</v>
      </c>
    </row>
    <row r="10" spans="4:71" x14ac:dyDescent="0.15">
      <c r="D10" s="12" t="s">
        <v>22</v>
      </c>
      <c r="E10" s="12">
        <f ca="1">IMREAL(G9)</f>
        <v>0.111338662013809</v>
      </c>
      <c r="F10" s="12">
        <f ca="1">IMAGINARY(H9)</f>
        <v>1.5803396870854601E-2</v>
      </c>
      <c r="AU10" t="s">
        <v>40</v>
      </c>
      <c r="AV10">
        <v>6</v>
      </c>
      <c r="AW10" t="s">
        <v>42</v>
      </c>
      <c r="AX10">
        <v>360</v>
      </c>
      <c r="AY10" s="28">
        <v>5000000</v>
      </c>
      <c r="AZ10">
        <v>360</v>
      </c>
    </row>
    <row r="11" spans="4:71" x14ac:dyDescent="0.15">
      <c r="D11" s="12" t="s">
        <v>23</v>
      </c>
      <c r="E11" s="12">
        <f ca="1">IMREAL(I9)</f>
        <v>8.3966375701313906E-2</v>
      </c>
      <c r="F11" s="12">
        <f ca="1">IMAGINARY(I9)</f>
        <v>-0.17704082258380199</v>
      </c>
      <c r="AU11" t="s">
        <v>31</v>
      </c>
      <c r="AV11">
        <v>9</v>
      </c>
      <c r="AW11" t="s">
        <v>42</v>
      </c>
      <c r="AX11">
        <v>360</v>
      </c>
      <c r="AY11" s="28">
        <v>5000000</v>
      </c>
      <c r="AZ11">
        <v>360</v>
      </c>
    </row>
    <row r="12" spans="4:71" x14ac:dyDescent="0.15">
      <c r="D12" s="12" t="s">
        <v>5</v>
      </c>
      <c r="E12" s="12">
        <f ca="1">IMREAL(G12)</f>
        <v>0.89778678622768004</v>
      </c>
      <c r="F12" s="12">
        <f ca="1">IMAGINARY(G12)</f>
        <v>1.34575341812439</v>
      </c>
      <c r="G12" t="str">
        <f ca="1">IMPOWER(IMSUB(G17,G16),1/3)</f>
        <v>0.89778678622768+1.34575341812439i</v>
      </c>
      <c r="AU12" t="s">
        <v>44</v>
      </c>
    </row>
    <row r="13" spans="4:71" x14ac:dyDescent="0.15">
      <c r="D13" s="12" t="s">
        <v>6</v>
      </c>
      <c r="E13" s="12">
        <f>-1/2</f>
        <v>-0.5</v>
      </c>
      <c r="F13" s="12">
        <f>SQRT(3)/2</f>
        <v>0.8660254037844386</v>
      </c>
      <c r="G13" t="str">
        <f>COMPLEX(E13,F13)</f>
        <v>-0.5+0.866025403784439i</v>
      </c>
      <c r="AU13" t="s">
        <v>39</v>
      </c>
      <c r="AV13">
        <v>2.5</v>
      </c>
      <c r="AW13">
        <v>833333.33333333337</v>
      </c>
      <c r="AX13">
        <v>360</v>
      </c>
      <c r="AY13" s="28">
        <v>5000000</v>
      </c>
      <c r="AZ13">
        <v>360</v>
      </c>
    </row>
    <row r="14" spans="4:71" x14ac:dyDescent="0.15">
      <c r="D14" s="12" t="s">
        <v>7</v>
      </c>
      <c r="E14" s="12">
        <f t="shared" ref="E14:E20" ca="1" si="2">IMREAL(G14)</f>
        <v>-2.8865581722334398E-2</v>
      </c>
      <c r="F14" s="12">
        <f t="shared" ref="F14:F20" ca="1" si="3">IMAGINARY(G14)</f>
        <v>1.34621471310246E-2</v>
      </c>
      <c r="G14" t="str">
        <f ca="1">IMDIV(IMPRODUCT(G5,G5,G5),27)</f>
        <v>-0.0288655817223344+0.0134621471310246i</v>
      </c>
      <c r="AU14" t="s">
        <v>40</v>
      </c>
      <c r="AV14">
        <v>6</v>
      </c>
      <c r="AW14">
        <v>1666666.6666666667</v>
      </c>
      <c r="AX14">
        <v>360</v>
      </c>
      <c r="AY14" s="28">
        <v>10000000</v>
      </c>
      <c r="AZ14">
        <v>360</v>
      </c>
    </row>
    <row r="15" spans="4:71" x14ac:dyDescent="0.15">
      <c r="D15" s="12" t="s">
        <v>8</v>
      </c>
      <c r="E15" s="12">
        <f t="shared" ca="1" si="2"/>
        <v>4.1619246212168504</v>
      </c>
      <c r="F15" s="12">
        <f t="shared" ca="1" si="3"/>
        <v>-1.7034864834103101</v>
      </c>
      <c r="G15" t="str">
        <f ca="1">IMDIV(IMPRODUCT(G6,G6),4)</f>
        <v>4.16192462121685-1.70348648341031i</v>
      </c>
      <c r="AU15" t="s">
        <v>40</v>
      </c>
      <c r="AV15">
        <v>4</v>
      </c>
      <c r="AW15">
        <v>1666666.6666666667</v>
      </c>
      <c r="AX15">
        <v>360</v>
      </c>
      <c r="AY15" s="28">
        <v>10000000</v>
      </c>
      <c r="AZ15">
        <v>360</v>
      </c>
    </row>
    <row r="16" spans="4:71" x14ac:dyDescent="0.15">
      <c r="D16" s="12" t="s">
        <v>9</v>
      </c>
      <c r="E16" s="12">
        <f t="shared" ca="1" si="2"/>
        <v>2.0734389350000599</v>
      </c>
      <c r="F16" s="12">
        <f t="shared" ca="1" si="3"/>
        <v>-0.407541381554899</v>
      </c>
      <c r="G16" t="str">
        <f ca="1">IMPOWER(IMSUM(G14,G15),1/2)</f>
        <v>2.07343893500006-0.407541381554899i</v>
      </c>
      <c r="AU16" t="s">
        <v>31</v>
      </c>
      <c r="AV16">
        <v>5</v>
      </c>
      <c r="AW16">
        <v>2500000</v>
      </c>
      <c r="AX16">
        <v>360</v>
      </c>
      <c r="AY16" s="28">
        <v>15000000</v>
      </c>
      <c r="AZ16">
        <v>360</v>
      </c>
    </row>
    <row r="17" spans="4:74" x14ac:dyDescent="0.15">
      <c r="D17" s="13" t="s">
        <v>10</v>
      </c>
      <c r="E17" s="12">
        <f t="shared" ca="1" si="2"/>
        <v>-2.08074233089049</v>
      </c>
      <c r="F17" s="12">
        <f t="shared" ca="1" si="3"/>
        <v>0.40934585174735899</v>
      </c>
      <c r="G17" t="str">
        <f ca="1">IMSUB(0,IMDIV(G6,2))</f>
        <v>-2.08074233089049+0.409345851747359i</v>
      </c>
      <c r="AU17" t="s">
        <v>31</v>
      </c>
      <c r="AV17">
        <v>5</v>
      </c>
      <c r="AW17">
        <v>2500000</v>
      </c>
      <c r="AX17">
        <v>360</v>
      </c>
      <c r="AY17" s="28">
        <v>15000000</v>
      </c>
      <c r="AZ17">
        <v>360</v>
      </c>
    </row>
    <row r="18" spans="4:74" x14ac:dyDescent="0.15">
      <c r="D18" s="12" t="s">
        <v>11</v>
      </c>
      <c r="E18" s="12">
        <f t="shared" ca="1" si="2"/>
        <v>1.3727977676356899</v>
      </c>
      <c r="F18" s="12">
        <f t="shared" ca="1" si="3"/>
        <v>2.0461572298996802</v>
      </c>
      <c r="G18" t="str">
        <f ca="1">IMSUB(IMSUM(G7,G12),IMDIV(G2,3))</f>
        <v>1.37279776763569+2.04615722989968i</v>
      </c>
      <c r="AU18" t="s">
        <v>39</v>
      </c>
      <c r="AV18">
        <v>2</v>
      </c>
      <c r="AW18" t="s">
        <v>41</v>
      </c>
      <c r="AX18">
        <v>360</v>
      </c>
      <c r="AY18" s="28">
        <v>5000000</v>
      </c>
      <c r="AZ18">
        <v>360</v>
      </c>
    </row>
    <row r="19" spans="4:74" x14ac:dyDescent="0.15">
      <c r="D19" s="12" t="s">
        <v>12</v>
      </c>
      <c r="E19" s="12">
        <f t="shared" ca="1" si="2"/>
        <v>-1.1667113453437901</v>
      </c>
      <c r="F19" s="12">
        <f t="shared" ca="1" si="3"/>
        <v>0.46675501847150602</v>
      </c>
      <c r="G19" t="str">
        <f ca="1">IMSUB(IMSUM(IMPRODUCT($G$13,$G$13,G7),IMPRODUCT($G$13,G12)),IMDIV(G2,3))</f>
        <v>-1.16671134534379+0.466755018471506i</v>
      </c>
      <c r="AU19" t="s">
        <v>45</v>
      </c>
    </row>
    <row r="20" spans="4:74" x14ac:dyDescent="0.15">
      <c r="D20" s="12" t="s">
        <v>13</v>
      </c>
      <c r="E20" s="12">
        <f t="shared" ca="1" si="2"/>
        <v>0.88493053589070003</v>
      </c>
      <c r="F20" s="12">
        <f t="shared" ca="1" si="3"/>
        <v>-0.89541309018416704</v>
      </c>
      <c r="G20" t="str">
        <f ca="1">IMSUB(IMSUM(IMPRODUCT($G$13,$G$13,G12),IMPRODUCT($G$13,G7)),IMDIV(G2,3))</f>
        <v>0.8849305358907-0.895413090184167i</v>
      </c>
      <c r="L20" t="s">
        <v>20</v>
      </c>
      <c r="AU20" t="s">
        <v>39</v>
      </c>
      <c r="AV20">
        <v>2</v>
      </c>
      <c r="AW20">
        <v>833333.33333333337</v>
      </c>
      <c r="AX20">
        <v>360</v>
      </c>
      <c r="AY20" s="28">
        <v>5000000</v>
      </c>
      <c r="AZ20">
        <v>360</v>
      </c>
    </row>
    <row r="21" spans="4:74" ht="10.5" customHeight="1" thickBot="1" x14ac:dyDescent="0.2">
      <c r="D21" s="12" t="s">
        <v>28</v>
      </c>
      <c r="E21" s="12">
        <f ca="1">E18</f>
        <v>1.3727977676356899</v>
      </c>
      <c r="F21" s="12">
        <f ca="1">F18</f>
        <v>2.0461572298996802</v>
      </c>
      <c r="L21" t="s">
        <v>19</v>
      </c>
      <c r="AU21" t="s">
        <v>40</v>
      </c>
      <c r="AV21">
        <v>3</v>
      </c>
      <c r="AW21">
        <v>1666666.6666666667</v>
      </c>
      <c r="AX21">
        <v>360</v>
      </c>
      <c r="AY21" s="28">
        <v>10000000</v>
      </c>
      <c r="AZ21">
        <v>360</v>
      </c>
    </row>
    <row r="22" spans="4:74" ht="12.75" customHeight="1" x14ac:dyDescent="0.15">
      <c r="M22" t="s">
        <v>14</v>
      </c>
      <c r="N22">
        <f t="shared" ref="N22:AN22" si="4">N53</f>
        <v>-2.6</v>
      </c>
      <c r="O22">
        <f t="shared" si="4"/>
        <v>-2.4</v>
      </c>
      <c r="P22">
        <f t="shared" si="4"/>
        <v>-2.1999999999999997</v>
      </c>
      <c r="Q22">
        <f t="shared" si="4"/>
        <v>-1.9999999999999998</v>
      </c>
      <c r="R22">
        <f t="shared" si="4"/>
        <v>-1.7999999999999998</v>
      </c>
      <c r="S22">
        <f t="shared" si="4"/>
        <v>-1.5999999999999999</v>
      </c>
      <c r="T22">
        <f t="shared" si="4"/>
        <v>-1.4</v>
      </c>
      <c r="U22">
        <f t="shared" si="4"/>
        <v>-1.2</v>
      </c>
      <c r="V22">
        <f t="shared" si="4"/>
        <v>-1</v>
      </c>
      <c r="W22">
        <f t="shared" si="4"/>
        <v>-0.8</v>
      </c>
      <c r="X22">
        <f t="shared" si="4"/>
        <v>-0.60000000000000009</v>
      </c>
      <c r="Y22">
        <f t="shared" si="4"/>
        <v>-0.40000000000000008</v>
      </c>
      <c r="Z22">
        <f t="shared" si="4"/>
        <v>-0.20000000000000007</v>
      </c>
      <c r="AA22" s="8">
        <f t="shared" si="4"/>
        <v>0</v>
      </c>
      <c r="AB22">
        <f t="shared" si="4"/>
        <v>0.2</v>
      </c>
      <c r="AC22">
        <f t="shared" si="4"/>
        <v>0.4</v>
      </c>
      <c r="AD22">
        <f t="shared" si="4"/>
        <v>0.60000000000000009</v>
      </c>
      <c r="AE22">
        <f t="shared" si="4"/>
        <v>0.8</v>
      </c>
      <c r="AF22">
        <f t="shared" si="4"/>
        <v>1</v>
      </c>
      <c r="AG22">
        <f t="shared" si="4"/>
        <v>1.2</v>
      </c>
      <c r="AH22">
        <f t="shared" si="4"/>
        <v>1.4</v>
      </c>
      <c r="AI22">
        <f t="shared" si="4"/>
        <v>1.5999999999999999</v>
      </c>
      <c r="AJ22">
        <f t="shared" si="4"/>
        <v>1.7999999999999998</v>
      </c>
      <c r="AK22">
        <f t="shared" si="4"/>
        <v>1.9999999999999998</v>
      </c>
      <c r="AL22">
        <f t="shared" si="4"/>
        <v>2.1999999999999997</v>
      </c>
      <c r="AM22">
        <f t="shared" si="4"/>
        <v>2.4</v>
      </c>
      <c r="AN22">
        <f t="shared" si="4"/>
        <v>2.6</v>
      </c>
      <c r="AU22" t="s">
        <v>31</v>
      </c>
      <c r="AV22">
        <v>5</v>
      </c>
      <c r="AW22">
        <v>2500000</v>
      </c>
      <c r="AX22">
        <v>360</v>
      </c>
      <c r="AY22" s="28">
        <v>15000000</v>
      </c>
      <c r="AZ22">
        <v>360</v>
      </c>
    </row>
    <row r="23" spans="4:74" ht="6" customHeight="1" x14ac:dyDescent="0.15">
      <c r="M23">
        <f t="shared" ref="M23:M49" si="5">M54</f>
        <v>2.6</v>
      </c>
      <c r="N23" s="4">
        <f t="shared" ref="N23:AN23" ca="1" si="6">IMABS(IMSUM(IMPRODUCT(N54,N54,N54),IMPRODUCT(N54,N54,$G$2),IMPRODUCT(N54,$G$3),$G$4))^2</f>
        <v>2589.1255074541837</v>
      </c>
      <c r="O23" s="4">
        <f t="shared" ca="1" si="6"/>
        <v>2031.3801007208003</v>
      </c>
      <c r="P23" s="4">
        <f t="shared" ca="1" si="6"/>
        <v>1596.2378524773233</v>
      </c>
      <c r="Q23" s="4">
        <f t="shared" ca="1" si="6"/>
        <v>1258.6534452414876</v>
      </c>
      <c r="R23" s="4">
        <f t="shared" ca="1" si="6"/>
        <v>997.89117458423232</v>
      </c>
      <c r="S23" s="4">
        <f t="shared" ca="1" si="6"/>
        <v>796.95731902735872</v>
      </c>
      <c r="T23" s="4">
        <f t="shared" ca="1" si="6"/>
        <v>642.07858994113815</v>
      </c>
      <c r="U23" s="4">
        <f t="shared" ca="1" si="6"/>
        <v>522.22666144190748</v>
      </c>
      <c r="V23" s="4">
        <f t="shared" ca="1" si="6"/>
        <v>428.68878028970187</v>
      </c>
      <c r="W23" s="4">
        <f t="shared" ca="1" si="6"/>
        <v>354.68445578584658</v>
      </c>
      <c r="X23" s="4">
        <f t="shared" ca="1" si="6"/>
        <v>295.02822967057949</v>
      </c>
      <c r="Y23" s="4">
        <f t="shared" ca="1" si="6"/>
        <v>245.83852602066031</v>
      </c>
      <c r="Z23" s="4">
        <f t="shared" ca="1" si="6"/>
        <v>204.29258114698246</v>
      </c>
      <c r="AA23" s="9">
        <f t="shared" ca="1" si="6"/>
        <v>168.42745349218038</v>
      </c>
      <c r="AB23" s="4">
        <f t="shared" ca="1" si="6"/>
        <v>136.98711352825345</v>
      </c>
      <c r="AC23" s="4">
        <f t="shared" ca="1" si="6"/>
        <v>109.31561365416168</v>
      </c>
      <c r="AD23" s="4">
        <f t="shared" ca="1" si="6"/>
        <v>85.296338093447346</v>
      </c>
      <c r="AE23" s="4">
        <f t="shared" ca="1" si="6"/>
        <v>65.33733279184311</v>
      </c>
      <c r="AF23" s="4">
        <f t="shared" ca="1" si="6"/>
        <v>50.402715314886024</v>
      </c>
      <c r="AG23" s="4">
        <f t="shared" ca="1" si="6"/>
        <v>42.090164745525477</v>
      </c>
      <c r="AH23" s="4">
        <f t="shared" ca="1" si="6"/>
        <v>42.75449158173781</v>
      </c>
      <c r="AI23" s="4">
        <f t="shared" ca="1" si="6"/>
        <v>55.677287634138125</v>
      </c>
      <c r="AJ23" s="4">
        <f t="shared" ca="1" si="6"/>
        <v>85.282655923586475</v>
      </c>
      <c r="AK23" s="4">
        <f t="shared" ca="1" si="6"/>
        <v>137.39902057880968</v>
      </c>
      <c r="AL23" s="4">
        <f t="shared" ca="1" si="6"/>
        <v>219.56701673400175</v>
      </c>
      <c r="AM23" s="4">
        <f t="shared" ca="1" si="6"/>
        <v>341.39346042644229</v>
      </c>
      <c r="AN23" s="4">
        <f t="shared" ca="1" si="6"/>
        <v>514.9513984941035</v>
      </c>
      <c r="AO23" s="3"/>
    </row>
    <row r="24" spans="4:74" ht="6" customHeight="1" x14ac:dyDescent="0.15">
      <c r="M24">
        <f t="shared" si="5"/>
        <v>2.4</v>
      </c>
      <c r="N24" s="4">
        <f t="shared" ref="N24:AN24" ca="1" si="7">IMABS(IMSUM(IMPRODUCT(N55,N55,N55),IMPRODUCT(N55,N55,$G$2),IMPRODUCT(N55,$G$3),$G$4))^2</f>
        <v>2119.5666521455282</v>
      </c>
      <c r="O24" s="4">
        <f t="shared" ca="1" si="7"/>
        <v>1634.7652994931559</v>
      </c>
      <c r="P24" s="4">
        <f t="shared" ca="1" si="7"/>
        <v>1262.0914028632965</v>
      </c>
      <c r="Q24" s="4">
        <f t="shared" ca="1" si="7"/>
        <v>977.73696507965167</v>
      </c>
      <c r="R24" s="4">
        <f t="shared" ca="1" si="7"/>
        <v>762.11324680619271</v>
      </c>
      <c r="S24" s="4">
        <f t="shared" ca="1" si="7"/>
        <v>599.28313644484172</v>
      </c>
      <c r="T24" s="4">
        <f t="shared" ca="1" si="7"/>
        <v>476.43960003304227</v>
      </c>
      <c r="U24" s="4">
        <f t="shared" ca="1" si="7"/>
        <v>383.43021114138367</v>
      </c>
      <c r="V24" s="4">
        <f t="shared" ca="1" si="7"/>
        <v>312.32776077122185</v>
      </c>
      <c r="W24" s="4">
        <f t="shared" ca="1" si="7"/>
        <v>257.04694725226568</v>
      </c>
      <c r="X24" s="4">
        <f t="shared" ca="1" si="7"/>
        <v>213.00714614021382</v>
      </c>
      <c r="Y24" s="4">
        <f t="shared" ca="1" si="7"/>
        <v>176.84126011435507</v>
      </c>
      <c r="Z24" s="4">
        <f t="shared" ca="1" si="7"/>
        <v>146.15064887518324</v>
      </c>
      <c r="AA24" s="9">
        <f t="shared" ca="1" si="7"/>
        <v>119.30613904199753</v>
      </c>
      <c r="AB24" s="4">
        <f t="shared" ca="1" si="7"/>
        <v>95.295114050534195</v>
      </c>
      <c r="AC24" s="4">
        <f t="shared" ca="1" si="7"/>
        <v>73.614684050562119</v>
      </c>
      <c r="AD24" s="4">
        <f t="shared" ca="1" si="7"/>
        <v>54.210935803500043</v>
      </c>
      <c r="AE24" s="4">
        <f t="shared" ca="1" si="7"/>
        <v>37.464262580028063</v>
      </c>
      <c r="AF24" s="4">
        <f t="shared" ca="1" si="7"/>
        <v>24.220774057699028</v>
      </c>
      <c r="AG24" s="4">
        <f t="shared" ca="1" si="7"/>
        <v>15.869786218549315</v>
      </c>
      <c r="AH24" s="4">
        <f t="shared" ca="1" si="7"/>
        <v>14.467391246711163</v>
      </c>
      <c r="AI24" s="4">
        <f t="shared" ca="1" si="7"/>
        <v>22.906107426024068</v>
      </c>
      <c r="AJ24" s="4">
        <f t="shared" ca="1" si="7"/>
        <v>45.130609037646337</v>
      </c>
      <c r="AK24" s="4">
        <f t="shared" ca="1" si="7"/>
        <v>86.399536257666909</v>
      </c>
      <c r="AL24" s="4">
        <f t="shared" ca="1" si="7"/>
        <v>153.59338505471752</v>
      </c>
      <c r="AM24" s="4">
        <f t="shared" ca="1" si="7"/>
        <v>255.56847708757851</v>
      </c>
      <c r="AN24" s="4">
        <f t="shared" ca="1" si="7"/>
        <v>403.55700960280461</v>
      </c>
      <c r="AO24" s="3"/>
    </row>
    <row r="25" spans="4:74" ht="6" customHeight="1" x14ac:dyDescent="0.15">
      <c r="M25">
        <f t="shared" si="5"/>
        <v>2.1999999999999997</v>
      </c>
      <c r="N25" s="4">
        <f t="shared" ref="N25:AN25" ca="1" si="8">IMABS(IMSUM(IMPRODUCT(N56,N56,N56),IMPRODUCT(N56,N56,$G$2),IMPRODUCT(N56,$G$3),$G$4))^2</f>
        <v>1737.191751981569</v>
      </c>
      <c r="O25" s="4">
        <f t="shared" ca="1" si="8"/>
        <v>1314.3821544720549</v>
      </c>
      <c r="P25" s="4">
        <f t="shared" ca="1" si="8"/>
        <v>994.50463407413577</v>
      </c>
      <c r="Q25" s="4">
        <f t="shared" ca="1" si="8"/>
        <v>754.86577189699017</v>
      </c>
      <c r="R25" s="4">
        <f t="shared" ca="1" si="8"/>
        <v>576.9102676771713</v>
      </c>
      <c r="S25" s="4">
        <f t="shared" ca="1" si="8"/>
        <v>445.65330967622401</v>
      </c>
      <c r="T25" s="4">
        <f t="shared" ca="1" si="8"/>
        <v>349.15902457829742</v>
      </c>
      <c r="U25" s="4">
        <f t="shared" ca="1" si="8"/>
        <v>278.06500738774878</v>
      </c>
      <c r="V25" s="4">
        <f t="shared" ca="1" si="8"/>
        <v>225.15293132677459</v>
      </c>
      <c r="W25" s="4">
        <f t="shared" ca="1" si="8"/>
        <v>184.96523773300004</v>
      </c>
      <c r="X25" s="4">
        <f t="shared" ca="1" si="8"/>
        <v>153.46790595709891</v>
      </c>
      <c r="Y25" s="4">
        <f t="shared" ca="1" si="8"/>
        <v>127.75930326041558</v>
      </c>
      <c r="Z25" s="4">
        <f t="shared" ca="1" si="8"/>
        <v>105.82511471255748</v>
      </c>
      <c r="AA25" s="9">
        <f t="shared" ca="1" si="8"/>
        <v>86.339353089021756</v>
      </c>
      <c r="AB25" s="4">
        <f t="shared" ca="1" si="8"/>
        <v>68.511448768800093</v>
      </c>
      <c r="AC25" s="4">
        <f t="shared" ca="1" si="8"/>
        <v>51.979419631991625</v>
      </c>
      <c r="AD25" s="4">
        <f t="shared" ca="1" si="8"/>
        <v>36.749120957414711</v>
      </c>
      <c r="AE25" s="4">
        <f t="shared" ca="1" si="8"/>
        <v>23.179575320218756</v>
      </c>
      <c r="AF25" s="4">
        <f t="shared" ca="1" si="8"/>
        <v>12.01438248949475</v>
      </c>
      <c r="AG25" s="4">
        <f t="shared" ca="1" si="8"/>
        <v>4.4592093258883239</v>
      </c>
      <c r="AH25" s="4">
        <f t="shared" ca="1" si="8"/>
        <v>2.3053596792100293</v>
      </c>
      <c r="AI25" s="4">
        <f t="shared" ca="1" si="8"/>
        <v>8.0994242860475492</v>
      </c>
      <c r="AJ25" s="4">
        <f t="shared" ca="1" si="8"/>
        <v>25.359010667377234</v>
      </c>
      <c r="AK25" s="4">
        <f t="shared" ca="1" si="8"/>
        <v>58.834553026174667</v>
      </c>
      <c r="AL25" s="4">
        <f t="shared" ca="1" si="8"/>
        <v>114.81720214502742</v>
      </c>
      <c r="AM25" s="4">
        <f t="shared" ca="1" si="8"/>
        <v>201.49279528375368</v>
      </c>
      <c r="AN25" s="4">
        <f t="shared" ca="1" si="8"/>
        <v>329.3419060769906</v>
      </c>
      <c r="AO25" s="3"/>
    </row>
    <row r="26" spans="4:74" ht="6" customHeight="1" x14ac:dyDescent="0.15">
      <c r="M26">
        <f t="shared" si="5"/>
        <v>1.9999999999999998</v>
      </c>
      <c r="N26" s="4">
        <f t="shared" ref="N26:AN26" ca="1" si="9">IMABS(IMSUM(IMPRODUCT(N57,N57,N57),IMPRODUCT(N57,N57,$G$2),IMPRODUCT(N57,$G$3),$G$4))^2</f>
        <v>1427.4564238121413</v>
      </c>
      <c r="O26" s="4">
        <f t="shared" ca="1" si="9"/>
        <v>1056.8820000057519</v>
      </c>
      <c r="P26" s="4">
        <f t="shared" ca="1" si="9"/>
        <v>781.24345874358448</v>
      </c>
      <c r="Q26" s="4">
        <f t="shared" ca="1" si="9"/>
        <v>578.83921739982782</v>
      </c>
      <c r="R26" s="4">
        <f t="shared" ca="1" si="9"/>
        <v>432.033888763123</v>
      </c>
      <c r="S26" s="4">
        <f t="shared" ca="1" si="9"/>
        <v>326.69065093416805</v>
      </c>
      <c r="T26" s="4">
        <f t="shared" ca="1" si="9"/>
        <v>251.6496972233297</v>
      </c>
      <c r="U26" s="4">
        <f t="shared" ca="1" si="9"/>
        <v>198.25276604827124</v>
      </c>
      <c r="V26" s="4">
        <f t="shared" ca="1" si="9"/>
        <v>159.9137508315456</v>
      </c>
      <c r="W26" s="4">
        <f t="shared" ca="1" si="9"/>
        <v>131.73538989821031</v>
      </c>
      <c r="X26" s="4">
        <f t="shared" ca="1" si="9"/>
        <v>110.17203637344787</v>
      </c>
      <c r="Y26" s="4">
        <f t="shared" ca="1" si="9"/>
        <v>92.738508080169112</v>
      </c>
      <c r="Z26" s="4">
        <f t="shared" ca="1" si="9"/>
        <v>77.765017436629009</v>
      </c>
      <c r="AA26" s="9">
        <f t="shared" ca="1" si="9"/>
        <v>64.198181354035555</v>
      </c>
      <c r="AB26" s="4">
        <f t="shared" ca="1" si="9"/>
        <v>51.448111134162367</v>
      </c>
      <c r="AC26" s="4">
        <f t="shared" ca="1" si="9"/>
        <v>39.281582366960635</v>
      </c>
      <c r="AD26" s="4">
        <f t="shared" ca="1" si="9"/>
        <v>27.761284828170773</v>
      </c>
      <c r="AE26" s="4">
        <f t="shared" ca="1" si="9"/>
        <v>17.231152376933107</v>
      </c>
      <c r="AF26" s="4">
        <f t="shared" ca="1" si="9"/>
        <v>8.3477728534002757</v>
      </c>
      <c r="AG26" s="4">
        <f t="shared" ca="1" si="9"/>
        <v>2.1578779763484124</v>
      </c>
      <c r="AH26" s="4">
        <f t="shared" ca="1" si="9"/>
        <v>0.22191324078891955</v>
      </c>
      <c r="AI26" s="4">
        <f t="shared" ca="1" si="9"/>
        <v>4.7836878155798299</v>
      </c>
      <c r="AJ26" s="4">
        <f t="shared" ca="1" si="9"/>
        <v>18.986104441037625</v>
      </c>
      <c r="AK26" s="4">
        <f t="shared" ca="1" si="9"/>
        <v>47.132969326548881</v>
      </c>
      <c r="AL26" s="4">
        <f t="shared" ca="1" si="9"/>
        <v>94.996882048180822</v>
      </c>
      <c r="AM26" s="4">
        <f t="shared" ca="1" si="9"/>
        <v>170.17320544629561</v>
      </c>
      <c r="AN26" s="4">
        <f t="shared" ca="1" si="9"/>
        <v>282.48011552315694</v>
      </c>
      <c r="AO26" s="3"/>
      <c r="AP26" s="3"/>
      <c r="AQ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4:74" ht="6" customHeight="1" x14ac:dyDescent="0.15">
      <c r="M27">
        <f t="shared" si="5"/>
        <v>1.7999999999999998</v>
      </c>
      <c r="N27" s="4">
        <f t="shared" ref="N27:AN27" ca="1" si="10">IMABS(IMSUM(IMPRODUCT(N58,N58,N58),IMPRODUCT(N58,N58,$G$2),IMPRODUCT(N58,$G$3),$G$4))^2</f>
        <v>1178.3976638390841</v>
      </c>
      <c r="O27" s="4">
        <f t="shared" ca="1" si="10"/>
        <v>851.36559177403194</v>
      </c>
      <c r="P27" s="4">
        <f t="shared" ca="1" si="10"/>
        <v>612.40046881644184</v>
      </c>
      <c r="Q27" s="4">
        <f t="shared" ca="1" si="10"/>
        <v>440.66980658504372</v>
      </c>
      <c r="R27" s="4">
        <f t="shared" ca="1" si="10"/>
        <v>319.34460490007666</v>
      </c>
      <c r="S27" s="4">
        <f t="shared" ca="1" si="10"/>
        <v>235.03172168091828</v>
      </c>
      <c r="T27" s="4">
        <f t="shared" ca="1" si="10"/>
        <v>177.25232284368977</v>
      </c>
      <c r="U27" s="4">
        <f t="shared" ca="1" si="10"/>
        <v>137.96641219886106</v>
      </c>
      <c r="V27" s="4">
        <f t="shared" ca="1" si="10"/>
        <v>111.14344134887345</v>
      </c>
      <c r="W27" s="4">
        <f t="shared" ca="1" si="10"/>
        <v>92.378999585743045</v>
      </c>
      <c r="X27" s="4">
        <f t="shared" ca="1" si="10"/>
        <v>78.557583788676055</v>
      </c>
      <c r="Y27" s="4">
        <f t="shared" ca="1" si="10"/>
        <v>67.561448321679066</v>
      </c>
      <c r="Z27" s="4">
        <f t="shared" ca="1" si="10"/>
        <v>58.025534931171229</v>
      </c>
      <c r="AA27" s="9">
        <f t="shared" ca="1" si="10"/>
        <v>49.138482643595239</v>
      </c>
      <c r="AB27" s="4">
        <f t="shared" ca="1" si="10"/>
        <v>40.489717663029722</v>
      </c>
      <c r="AC27" s="4">
        <f t="shared" ca="1" si="10"/>
        <v>31.962623268800026</v>
      </c>
      <c r="AD27" s="4">
        <f t="shared" ca="1" si="10"/>
        <v>23.67378971309029</v>
      </c>
      <c r="AE27" s="4">
        <f t="shared" ca="1" si="10"/>
        <v>15.958344118554786</v>
      </c>
      <c r="AF27" s="4">
        <f t="shared" ca="1" si="10"/>
        <v>9.4013603759295865</v>
      </c>
      <c r="AG27" s="4">
        <f t="shared" ca="1" si="10"/>
        <v>4.9153490416442027</v>
      </c>
      <c r="AH27" s="4">
        <f t="shared" ca="1" si="10"/>
        <v>3.8638272354329155</v>
      </c>
      <c r="AI27" s="4">
        <f t="shared" ca="1" si="10"/>
        <v>8.2309685379467279</v>
      </c>
      <c r="AJ27" s="4">
        <f t="shared" ca="1" si="10"/>
        <v>20.837332888364408</v>
      </c>
      <c r="AK27" s="4">
        <f t="shared" ca="1" si="10"/>
        <v>45.601676482004287</v>
      </c>
      <c r="AL27" s="4">
        <f t="shared" ca="1" si="10"/>
        <v>87.848841667937592</v>
      </c>
      <c r="AM27" s="4">
        <f t="shared" ca="1" si="10"/>
        <v>154.66372684659507</v>
      </c>
      <c r="AN27" s="4">
        <f t="shared" ca="1" si="10"/>
        <v>255.29133636738365</v>
      </c>
      <c r="AO27" s="3"/>
      <c r="AP27" s="3"/>
      <c r="AQ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4:74" ht="6" customHeight="1" x14ac:dyDescent="0.15">
      <c r="M28">
        <f t="shared" si="5"/>
        <v>1.5999999999999999</v>
      </c>
      <c r="N28" s="4">
        <f t="shared" ref="N28:AN28" ca="1" si="11">IMABS(IMSUM(IMPRODUCT(N59,N59,N59),IMPRODUCT(N59,N59,$G$2),IMPRODUCT(N59,$G$3),$G$4))^2</f>
        <v>980.27423155155884</v>
      </c>
      <c r="O28" s="4">
        <f t="shared" ca="1" si="11"/>
        <v>689.02349072352365</v>
      </c>
      <c r="P28" s="4">
        <f t="shared" ca="1" si="11"/>
        <v>480.03531948387672</v>
      </c>
      <c r="Q28" s="4">
        <f t="shared" ca="1" si="11"/>
        <v>333.22358167540602</v>
      </c>
      <c r="R28" s="4">
        <f t="shared" ca="1" si="11"/>
        <v>232.45213812948154</v>
      </c>
      <c r="S28" s="4">
        <f t="shared" ca="1" si="11"/>
        <v>164.96721656367896</v>
      </c>
      <c r="T28" s="4">
        <f t="shared" ca="1" si="11"/>
        <v>120.87586147938772</v>
      </c>
      <c r="U28" s="4">
        <f t="shared" ca="1" si="11"/>
        <v>92.670464059418094</v>
      </c>
      <c r="V28" s="4">
        <f t="shared" ca="1" si="11"/>
        <v>74.79937206561786</v>
      </c>
      <c r="W28" s="4">
        <f t="shared" ca="1" si="11"/>
        <v>63.283579736481919</v>
      </c>
      <c r="X28" s="4">
        <f t="shared" ca="1" si="11"/>
        <v>55.379497684763912</v>
      </c>
      <c r="Y28" s="4">
        <f t="shared" ca="1" si="11"/>
        <v>49.287802795088268</v>
      </c>
      <c r="Z28" s="4">
        <f t="shared" ca="1" si="11"/>
        <v>43.908368121561182</v>
      </c>
      <c r="AA28" s="9">
        <f t="shared" ca="1" si="11"/>
        <v>38.641272785382803</v>
      </c>
      <c r="AB28" s="4">
        <f t="shared" ca="1" si="11"/>
        <v>33.233891872458088</v>
      </c>
      <c r="AC28" s="4">
        <f t="shared" ca="1" si="11"/>
        <v>27.67406633100931</v>
      </c>
      <c r="AD28" s="4">
        <f t="shared" ca="1" si="11"/>
        <v>22.129352869186711</v>
      </c>
      <c r="AE28" s="4">
        <f t="shared" ca="1" si="11"/>
        <v>16.932353852680684</v>
      </c>
      <c r="AF28" s="4">
        <f t="shared" ca="1" si="11"/>
        <v>12.612127202333117</v>
      </c>
      <c r="AG28" s="4">
        <f t="shared" ca="1" si="11"/>
        <v>9.9716762917490076</v>
      </c>
      <c r="AH28" s="4">
        <f t="shared" ca="1" si="11"/>
        <v>10.211519844908045</v>
      </c>
      <c r="AI28" s="4">
        <f t="shared" ca="1" si="11"/>
        <v>15.099341833776252</v>
      </c>
      <c r="AJ28" s="4">
        <f t="shared" ca="1" si="11"/>
        <v>27.185721375917336</v>
      </c>
      <c r="AK28" s="4">
        <f t="shared" ca="1" si="11"/>
        <v>50.065942632104502</v>
      </c>
      <c r="AL28" s="4">
        <f t="shared" ca="1" si="11"/>
        <v>88.687884703932284</v>
      </c>
      <c r="AM28" s="4">
        <f t="shared" ca="1" si="11"/>
        <v>149.7059915314255</v>
      </c>
      <c r="AN28" s="4">
        <f t="shared" ca="1" si="11"/>
        <v>241.88132179065656</v>
      </c>
      <c r="AO28" s="3"/>
      <c r="AP28" s="3"/>
      <c r="AQ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4:74" ht="6" customHeight="1" x14ac:dyDescent="0.15">
      <c r="M29">
        <f t="shared" si="5"/>
        <v>1.4</v>
      </c>
      <c r="N29" s="4">
        <f t="shared" ref="N29:AN29" ca="1" si="12">IMABS(IMSUM(IMPRODUCT(N60,N60,N60),IMPRODUCT(N60,N60,$G$2),IMPRODUCT(N60,$G$3),$G$4))^2</f>
        <v>825.25311366140659</v>
      </c>
      <c r="O29" s="4">
        <f t="shared" ca="1" si="12"/>
        <v>562.82252700305924</v>
      </c>
      <c r="P29" s="4">
        <f t="shared" ca="1" si="12"/>
        <v>377.86119311878491</v>
      </c>
      <c r="Q29" s="4">
        <f t="shared" ca="1" si="12"/>
        <v>250.90658605494147</v>
      </c>
      <c r="R29" s="4">
        <f t="shared" ca="1" si="12"/>
        <v>166.40190163356209</v>
      </c>
      <c r="S29" s="4">
        <f t="shared" ca="1" si="12"/>
        <v>112.12842734994254</v>
      </c>
      <c r="T29" s="4">
        <f t="shared" ca="1" si="12"/>
        <v>78.683992270258059</v>
      </c>
      <c r="U29" s="4">
        <f t="shared" ca="1" si="12"/>
        <v>59.007496929183496</v>
      </c>
      <c r="V29" s="4">
        <f t="shared" ca="1" si="12"/>
        <v>47.949523227496393</v>
      </c>
      <c r="W29" s="4">
        <f t="shared" ca="1" si="12"/>
        <v>41.88902432969212</v>
      </c>
      <c r="X29" s="4">
        <f t="shared" ca="1" si="12"/>
        <v>38.396094561594388</v>
      </c>
      <c r="Y29" s="4">
        <f t="shared" ca="1" si="12"/>
        <v>35.940819307967409</v>
      </c>
      <c r="Z29" s="4">
        <f t="shared" ca="1" si="12"/>
        <v>33.648204910126978</v>
      </c>
      <c r="AA29" s="9">
        <f t="shared" ca="1" si="12"/>
        <v>31.09918856355279</v>
      </c>
      <c r="AB29" s="4">
        <f t="shared" ca="1" si="12"/>
        <v>28.177728215498806</v>
      </c>
      <c r="AC29" s="4">
        <f t="shared" ca="1" si="12"/>
        <v>24.963972462606058</v>
      </c>
      <c r="AD29" s="4">
        <f t="shared" ca="1" si="12"/>
        <v>21.673510448513632</v>
      </c>
      <c r="AE29" s="4">
        <f t="shared" ca="1" si="12"/>
        <v>18.6427017614702</v>
      </c>
      <c r="AF29" s="4">
        <f t="shared" ca="1" si="12"/>
        <v>16.360086331945777</v>
      </c>
      <c r="AG29" s="4">
        <f t="shared" ca="1" si="12"/>
        <v>15.54387433024324</v>
      </c>
      <c r="AH29" s="4">
        <f t="shared" ca="1" si="12"/>
        <v>17.265516064109981</v>
      </c>
      <c r="AI29" s="4">
        <f t="shared" ca="1" si="12"/>
        <v>23.119351876349061</v>
      </c>
      <c r="AJ29" s="4">
        <f t="shared" ca="1" si="12"/>
        <v>35.438342042431785</v>
      </c>
      <c r="AK29" s="4">
        <f t="shared" ca="1" si="12"/>
        <v>57.555876668108041</v>
      </c>
      <c r="AL29" s="4">
        <f t="shared" ca="1" si="12"/>
        <v>94.113665587018318</v>
      </c>
      <c r="AM29" s="4">
        <f t="shared" ca="1" si="12"/>
        <v>151.41570825830661</v>
      </c>
      <c r="AN29" s="4">
        <f t="shared" ca="1" si="12"/>
        <v>237.82834366422847</v>
      </c>
      <c r="AO29" s="3"/>
      <c r="AP29" s="3"/>
      <c r="AQ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4:74" ht="6" customHeight="1" x14ac:dyDescent="0.15">
      <c r="M30">
        <f t="shared" si="5"/>
        <v>1.2</v>
      </c>
      <c r="N30" s="4">
        <f t="shared" ref="N30:AN30" ca="1" si="13">IMABS(IMSUM(IMPRODUCT(N61,N61,N61),IMPRODUCT(N61,N61,$G$2),IMPRODUCT(N61,$G$3),$G$4))^2</f>
        <v>707.14206803851278</v>
      </c>
      <c r="O30" s="4">
        <f t="shared" ca="1" si="13"/>
        <v>467.23834389903521</v>
      </c>
      <c r="P30" s="4">
        <f t="shared" ca="1" si="13"/>
        <v>300.97734321113558</v>
      </c>
      <c r="Q30" s="4">
        <f t="shared" ca="1" si="13"/>
        <v>189.39740820427701</v>
      </c>
      <c r="R30" s="4">
        <f t="shared" ca="1" si="13"/>
        <v>117.40754367066903</v>
      </c>
      <c r="S30" s="4">
        <f t="shared" ca="1" si="13"/>
        <v>73.219786862844188</v>
      </c>
      <c r="T30" s="4">
        <f t="shared" ca="1" si="13"/>
        <v>47.827657391298111</v>
      </c>
      <c r="U30" s="4">
        <f t="shared" ca="1" si="13"/>
        <v>34.530687122085673</v>
      </c>
      <c r="V30" s="4">
        <f t="shared" ca="1" si="13"/>
        <v>28.505030074437837</v>
      </c>
      <c r="W30" s="4">
        <f t="shared" ca="1" si="13"/>
        <v>26.420152318372619</v>
      </c>
      <c r="X30" s="4">
        <f t="shared" ca="1" si="13"/>
        <v>26.101601872306023</v>
      </c>
      <c r="Y30" s="4">
        <f t="shared" ca="1" si="13"/>
        <v>26.239858600664711</v>
      </c>
      <c r="Z30" s="4">
        <f t="shared" ca="1" si="13"/>
        <v>26.145264111496381</v>
      </c>
      <c r="AA30" s="9">
        <f t="shared" ca="1" si="13"/>
        <v>25.54903165408194</v>
      </c>
      <c r="AB30" s="4">
        <f t="shared" ca="1" si="13"/>
        <v>24.450336016547361</v>
      </c>
      <c r="AC30" s="4">
        <f t="shared" ca="1" si="13"/>
        <v>23.009483423474745</v>
      </c>
      <c r="AD30" s="4">
        <f t="shared" ca="1" si="13"/>
        <v>21.487161433513801</v>
      </c>
      <c r="AE30" s="4">
        <f t="shared" ca="1" si="13"/>
        <v>20.2297688369942</v>
      </c>
      <c r="AF30" s="4">
        <f t="shared" ca="1" si="13"/>
        <v>19.700825553536301</v>
      </c>
      <c r="AG30" s="4">
        <f t="shared" ca="1" si="13"/>
        <v>20.55846252966316</v>
      </c>
      <c r="AH30" s="4">
        <f t="shared" ca="1" si="13"/>
        <v>23.778991636412055</v>
      </c>
      <c r="AI30" s="4">
        <f t="shared" ca="1" si="13"/>
        <v>30.826555566946038</v>
      </c>
      <c r="AJ30" s="4">
        <f t="shared" ca="1" si="13"/>
        <v>43.868857734165424</v>
      </c>
      <c r="AK30" s="4">
        <f t="shared" ca="1" si="13"/>
        <v>66.03897216831983</v>
      </c>
      <c r="AL30" s="4">
        <f t="shared" ca="1" si="13"/>
        <v>101.74323341461873</v>
      </c>
      <c r="AM30" s="4">
        <f t="shared" ca="1" si="13"/>
        <v>157.01520643084504</v>
      </c>
      <c r="AN30" s="4">
        <f t="shared" ca="1" si="13"/>
        <v>239.91573648496157</v>
      </c>
      <c r="AO30" s="3"/>
      <c r="AP30" s="3"/>
      <c r="AQ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4:74" ht="6" customHeight="1" x14ac:dyDescent="0.15">
      <c r="M31">
        <f t="shared" si="5"/>
        <v>1</v>
      </c>
      <c r="N31" s="4">
        <f t="shared" ref="N31:AN31" ca="1" si="14">IMABS(IMSUM(IMPRODUCT(N62,N62,N62),IMPRODUCT(N62,N62,$G$2),IMPRODUCT(N62,$G$3),$G$4))^2</f>
        <v>621.1682476461358</v>
      </c>
      <c r="O31" s="4">
        <f t="shared" ca="1" si="14"/>
        <v>398.03402177074452</v>
      </c>
      <c r="P31" s="4">
        <f t="shared" ca="1" si="14"/>
        <v>245.64771830332612</v>
      </c>
      <c r="Q31" s="4">
        <f t="shared" ca="1" si="14"/>
        <v>145.425805635985</v>
      </c>
      <c r="R31" s="4">
        <f t="shared" ca="1" si="14"/>
        <v>82.629571510612124</v>
      </c>
      <c r="S31" s="4">
        <f t="shared" ca="1" si="14"/>
        <v>45.797492916514528</v>
      </c>
      <c r="T31" s="4">
        <f t="shared" ca="1" si="14"/>
        <v>26.223685988019994</v>
      </c>
      <c r="U31" s="4">
        <f t="shared" ca="1" si="14"/>
        <v>17.482435902089737</v>
      </c>
      <c r="V31" s="4">
        <f t="shared" ca="1" si="14"/>
        <v>14.998806775929946</v>
      </c>
      <c r="W31" s="4">
        <f t="shared" ca="1" si="14"/>
        <v>15.665331564603555</v>
      </c>
      <c r="X31" s="4">
        <f t="shared" ca="1" si="14"/>
        <v>17.504781958641566</v>
      </c>
      <c r="Y31" s="4">
        <f t="shared" ca="1" si="14"/>
        <v>19.379018281654652</v>
      </c>
      <c r="Z31" s="4">
        <f t="shared" ca="1" si="14"/>
        <v>20.743919387945198</v>
      </c>
      <c r="AA31" s="9">
        <f t="shared" ca="1" si="14"/>
        <v>21.450392560117972</v>
      </c>
      <c r="AB31" s="4">
        <f t="shared" ca="1" si="14"/>
        <v>21.591463406692665</v>
      </c>
      <c r="AC31" s="4">
        <f t="shared" ca="1" si="14"/>
        <v>21.395445759714782</v>
      </c>
      <c r="AD31" s="4">
        <f t="shared" ca="1" si="14"/>
        <v>21.165191572367537</v>
      </c>
      <c r="AE31" s="4">
        <f t="shared" ca="1" si="14"/>
        <v>21.263420816583345</v>
      </c>
      <c r="AF31" s="4">
        <f t="shared" ca="1" si="14"/>
        <v>22.144131380655541</v>
      </c>
      <c r="AG31" s="4">
        <f t="shared" ca="1" si="14"/>
        <v>24.430088966849603</v>
      </c>
      <c r="AH31" s="4">
        <f t="shared" ca="1" si="14"/>
        <v>29.036396989015074</v>
      </c>
      <c r="AI31" s="4">
        <f t="shared" ca="1" si="14"/>
        <v>37.340146470197006</v>
      </c>
      <c r="AJ31" s="4">
        <f t="shared" ca="1" si="14"/>
        <v>51.396145940247521</v>
      </c>
      <c r="AK31" s="4">
        <f t="shared" ca="1" si="14"/>
        <v>74.198731333437479</v>
      </c>
      <c r="AL31" s="4">
        <f t="shared" ca="1" si="14"/>
        <v>109.98965588606777</v>
      </c>
      <c r="AM31" s="4">
        <f t="shared" ca="1" si="14"/>
        <v>164.61206003408253</v>
      </c>
      <c r="AN31" s="4">
        <f t="shared" ca="1" si="14"/>
        <v>245.91052131067724</v>
      </c>
      <c r="AO31" s="3"/>
      <c r="AP31" s="3"/>
      <c r="AQ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4:74" ht="6" customHeight="1" x14ac:dyDescent="0.15">
      <c r="M32">
        <f t="shared" si="5"/>
        <v>0.8</v>
      </c>
      <c r="N32" s="4">
        <f t="shared" ref="N32:AN32" ca="1" si="15">IMABS(IMSUM(IMPRODUCT(N63,N63,N63),IMPRODUCT(N63,N63,$G$2),IMPRODUCT(N63,$G$3),$G$4))^2</f>
        <v>563.80290447626567</v>
      </c>
      <c r="O32" s="4">
        <f t="shared" ca="1" si="15"/>
        <v>352.08478198572698</v>
      </c>
      <c r="P32" s="4">
        <f t="shared" ca="1" si="15"/>
        <v>209.12566592553725</v>
      </c>
      <c r="Q32" s="4">
        <f t="shared" ca="1" si="15"/>
        <v>116.59740882993172</v>
      </c>
      <c r="R32" s="4">
        <f t="shared" ca="1" si="15"/>
        <v>60.00005537002945</v>
      </c>
      <c r="S32" s="4">
        <f t="shared" ca="1" si="15"/>
        <v>28.094212251423457</v>
      </c>
      <c r="T32" s="4">
        <f t="shared" ca="1" si="15"/>
        <v>12.379498111799409</v>
      </c>
      <c r="U32" s="4">
        <f t="shared" ca="1" si="15"/>
        <v>6.6190734185465434</v>
      </c>
      <c r="V32" s="4">
        <f t="shared" ca="1" si="15"/>
        <v>6.4102503663685413</v>
      </c>
      <c r="W32" s="4">
        <f t="shared" ca="1" si="15"/>
        <v>8.8011827748955493</v>
      </c>
      <c r="X32" s="4">
        <f t="shared" ca="1" si="15"/>
        <v>11.95363598629571</v>
      </c>
      <c r="Y32" s="4">
        <f t="shared" ca="1" si="15"/>
        <v>14.851836762886588</v>
      </c>
      <c r="Z32" s="4">
        <f t="shared" ca="1" si="15"/>
        <v>17.057403184746835</v>
      </c>
      <c r="AA32" s="9">
        <f t="shared" ca="1" si="15"/>
        <v>18.5103545473278</v>
      </c>
      <c r="AB32" s="4">
        <f t="shared" ca="1" si="15"/>
        <v>19.376201259065056</v>
      </c>
      <c r="AC32" s="4">
        <f t="shared" ca="1" si="15"/>
        <v>19.939114738990092</v>
      </c>
      <c r="AD32" s="4">
        <f t="shared" ca="1" si="15"/>
        <v>20.541177314341617</v>
      </c>
      <c r="AE32" s="4">
        <f t="shared" ca="1" si="15"/>
        <v>21.567712118177372</v>
      </c>
      <c r="AF32" s="4">
        <f t="shared" ca="1" si="15"/>
        <v>23.478692986985653</v>
      </c>
      <c r="AG32" s="4">
        <f t="shared" ca="1" si="15"/>
        <v>26.886234358296996</v>
      </c>
      <c r="AH32" s="4">
        <f t="shared" ca="1" si="15"/>
        <v>32.678161168295254</v>
      </c>
      <c r="AI32" s="4">
        <f t="shared" ca="1" si="15"/>
        <v>42.187658749430078</v>
      </c>
      <c r="AJ32" s="4">
        <f t="shared" ca="1" si="15"/>
        <v>57.409002728027758</v>
      </c>
      <c r="AK32" s="4">
        <f t="shared" ca="1" si="15"/>
        <v>81.259368921902606</v>
      </c>
      <c r="AL32" s="4">
        <f t="shared" ca="1" si="15"/>
        <v>117.88672323796902</v>
      </c>
      <c r="AM32" s="4">
        <f t="shared" ca="1" si="15"/>
        <v>173.02379156985384</v>
      </c>
      <c r="AN32" s="4">
        <f t="shared" ca="1" si="15"/>
        <v>254.38810969550664</v>
      </c>
      <c r="AO32" s="3"/>
      <c r="AP32" s="3"/>
      <c r="AQ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3:74" ht="6" customHeight="1" x14ac:dyDescent="0.15">
      <c r="M33">
        <f t="shared" si="5"/>
        <v>0.60000000000000009</v>
      </c>
      <c r="N33" s="4">
        <f t="shared" ref="N33:AN33" ca="1" si="16">IMABS(IMSUM(IMPRODUCT(N64,N64,N64),IMPRODUCT(N64,N64,$G$2),IMPRODUCT(N64,$G$3),$G$4))^2</f>
        <v>532.63217348496494</v>
      </c>
      <c r="O33" s="4">
        <f t="shared" ca="1" si="16"/>
        <v>327.24877085513754</v>
      </c>
      <c r="P33" s="4">
        <f t="shared" ca="1" si="16"/>
        <v>189.52471653105593</v>
      </c>
      <c r="Q33" s="4">
        <f t="shared" ca="1" si="16"/>
        <v>101.26450516863162</v>
      </c>
      <c r="R33" s="4">
        <f t="shared" ca="1" si="16"/>
        <v>48.093412347721866</v>
      </c>
      <c r="S33" s="4">
        <f t="shared" ca="1" si="16"/>
        <v>18.889864469730639</v>
      </c>
      <c r="T33" s="4">
        <f t="shared" ca="1" si="16"/>
        <v>5.2638886552240418</v>
      </c>
      <c r="U33" s="4">
        <f t="shared" ca="1" si="16"/>
        <v>1.0816426415413334</v>
      </c>
      <c r="V33" s="4">
        <f t="shared" ca="1" si="16"/>
        <v>2.0360246804061464</v>
      </c>
      <c r="W33" s="4">
        <f t="shared" ca="1" si="16"/>
        <v>5.26336343553821</v>
      </c>
      <c r="X33" s="4">
        <f t="shared" ca="1" si="16"/>
        <v>9.0061878802650455</v>
      </c>
      <c r="Y33" s="4">
        <f t="shared" ca="1" si="16"/>
        <v>12.322077195133236</v>
      </c>
      <c r="Z33" s="4">
        <f t="shared" ca="1" si="16"/>
        <v>14.838590665520483</v>
      </c>
      <c r="AA33" s="9">
        <f t="shared" ca="1" si="16"/>
        <v>16.554277579246673</v>
      </c>
      <c r="AB33" s="4">
        <f t="shared" ca="1" si="16"/>
        <v>17.685767124185777</v>
      </c>
      <c r="AC33" s="4">
        <f t="shared" ca="1" si="16"/>
        <v>18.560938285877377</v>
      </c>
      <c r="AD33" s="4">
        <f t="shared" ca="1" si="16"/>
        <v>19.558169745138006</v>
      </c>
      <c r="AE33" s="4">
        <f t="shared" ca="1" si="16"/>
        <v>21.091669775673214</v>
      </c>
      <c r="AF33" s="4">
        <f t="shared" ca="1" si="16"/>
        <v>23.642886141688596</v>
      </c>
      <c r="AG33" s="4">
        <f t="shared" ca="1" si="16"/>
        <v>27.837995995501824</v>
      </c>
      <c r="AH33" s="4">
        <f t="shared" ca="1" si="16"/>
        <v>34.571475775153715</v>
      </c>
      <c r="AI33" s="4">
        <f t="shared" ca="1" si="16"/>
        <v>45.175751102020477</v>
      </c>
      <c r="AJ33" s="4">
        <f t="shared" ca="1" si="16"/>
        <v>61.636926678424651</v>
      </c>
      <c r="AK33" s="4">
        <f t="shared" ca="1" si="16"/>
        <v>86.856596185247113</v>
      </c>
      <c r="AL33" s="4">
        <f t="shared" ca="1" si="16"/>
        <v>124.95973217953777</v>
      </c>
      <c r="AM33" s="4">
        <f t="shared" ca="1" si="16"/>
        <v>181.64865599213078</v>
      </c>
      <c r="AN33" s="4">
        <f t="shared" ca="1" si="16"/>
        <v>264.60308762524744</v>
      </c>
      <c r="AO33" s="3"/>
      <c r="AP33" s="3"/>
      <c r="AQ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3:74" ht="6" customHeight="1" x14ac:dyDescent="0.15">
      <c r="M34">
        <f t="shared" si="5"/>
        <v>0.40000000000000008</v>
      </c>
      <c r="N34" s="4">
        <f t="shared" ref="N34:AN34" ca="1" si="17">IMABS(IMSUM(IMPRODUCT(N65,N65,N65),IMPRODUCT(N65,N65,$G$2),IMPRODUCT(N65,$G$3),$G$4))^2</f>
        <v>526.27393652772594</v>
      </c>
      <c r="O34" s="4">
        <f t="shared" ca="1" si="17"/>
        <v>322.28392356906789</v>
      </c>
      <c r="P34" s="4">
        <f t="shared" ca="1" si="17"/>
        <v>185.73544743165155</v>
      </c>
      <c r="Q34" s="4">
        <f t="shared" ca="1" si="17"/>
        <v>98.442902872592001</v>
      </c>
      <c r="R34" s="4">
        <f t="shared" ca="1" si="17"/>
        <v>46.043270360007426</v>
      </c>
      <c r="S34" s="4">
        <f t="shared" ca="1" si="17"/>
        <v>17.428485970634519</v>
      </c>
      <c r="T34" s="4">
        <f t="shared" ca="1" si="17"/>
        <v>4.2238912874423464</v>
      </c>
      <c r="U34" s="4">
        <f t="shared" ca="1" si="17"/>
        <v>0.31276329724250918</v>
      </c>
      <c r="V34" s="4">
        <f t="shared" ca="1" si="17"/>
        <v>1.4069242883007922</v>
      </c>
      <c r="W34" s="4">
        <f t="shared" ca="1" si="17"/>
        <v>4.663431747948902</v>
      </c>
      <c r="X34" s="4">
        <f t="shared" ca="1" si="17"/>
        <v>8.3473482601960249</v>
      </c>
      <c r="Y34" s="4">
        <f t="shared" ca="1" si="17"/>
        <v>11.540591403340201</v>
      </c>
      <c r="Z34" s="4">
        <f t="shared" ca="1" si="17"/>
        <v>13.896863647580284</v>
      </c>
      <c r="AA34" s="9">
        <f t="shared" ca="1" si="17"/>
        <v>15.442662252627049</v>
      </c>
      <c r="AB34" s="4">
        <f t="shared" ca="1" si="17"/>
        <v>16.424369165315301</v>
      </c>
      <c r="AC34" s="4">
        <f t="shared" ca="1" si="17"/>
        <v>17.201420917215014</v>
      </c>
      <c r="AD34" s="4">
        <f t="shared" ca="1" si="17"/>
        <v>18.185558522242889</v>
      </c>
      <c r="AE34" s="4">
        <f t="shared" ca="1" si="17"/>
        <v>19.826157374274484</v>
      </c>
      <c r="AF34" s="4">
        <f t="shared" ca="1" si="17"/>
        <v>22.641637144754934</v>
      </c>
      <c r="AG34" s="4">
        <f t="shared" ca="1" si="17"/>
        <v>27.296951680311469</v>
      </c>
      <c r="AH34" s="4">
        <f t="shared" ca="1" si="17"/>
        <v>34.727158900364351</v>
      </c>
      <c r="AI34" s="4">
        <f t="shared" ca="1" si="17"/>
        <v>46.3070706947384</v>
      </c>
      <c r="AJ34" s="4">
        <f t="shared" ca="1" si="17"/>
        <v>64.066982821275147</v>
      </c>
      <c r="AK34" s="4">
        <f t="shared" ca="1" si="17"/>
        <v>90.954484803443577</v>
      </c>
      <c r="AL34" s="4">
        <f t="shared" ca="1" si="17"/>
        <v>131.14234982795188</v>
      </c>
      <c r="AM34" s="4">
        <f t="shared" ca="1" si="17"/>
        <v>190.38250464236216</v>
      </c>
      <c r="AN34" s="4">
        <f t="shared" ca="1" si="17"/>
        <v>276.40607945269539</v>
      </c>
      <c r="AO34" s="3"/>
      <c r="AP34" s="3"/>
      <c r="AQ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3:74" ht="6" customHeight="1" thickBot="1" x14ac:dyDescent="0.2">
      <c r="M35">
        <f t="shared" si="5"/>
        <v>0.20000000000000007</v>
      </c>
      <c r="N35" s="4">
        <f t="shared" ref="N35:AN35" ca="1" si="18">IMABS(IMSUM(IMPRODUCT(N66,N66,N66),IMPRODUCT(N66,N66,$G$2),IMPRODUCT(N66,$G$3),$G$4))^2</f>
        <v>544.34076629482809</v>
      </c>
      <c r="O35" s="4">
        <f t="shared" ca="1" si="18"/>
        <v>336.81090813190798</v>
      </c>
      <c r="P35" s="4">
        <f t="shared" ca="1" si="18"/>
        <v>197.3884267329112</v>
      </c>
      <c r="Q35" s="4">
        <f t="shared" ca="1" si="18"/>
        <v>107.77487493566331</v>
      </c>
      <c r="R35" s="4">
        <f t="shared" ca="1" si="18"/>
        <v>53.50541207606895</v>
      </c>
      <c r="S35" s="4">
        <f t="shared" ca="1" si="18"/>
        <v>23.381173885720774</v>
      </c>
      <c r="T35" s="4">
        <f t="shared" ca="1" si="18"/>
        <v>8.9477223895125171</v>
      </c>
      <c r="U35" s="4">
        <f t="shared" ca="1" si="18"/>
        <v>4.019575803250353</v>
      </c>
      <c r="V35" s="4">
        <f t="shared" ca="1" si="18"/>
        <v>4.250818431264733</v>
      </c>
      <c r="W35" s="4">
        <f t="shared" ca="1" si="18"/>
        <v>6.7517905640215448</v>
      </c>
      <c r="X35" s="4">
        <f t="shared" ca="1" si="18"/>
        <v>9.751858375733967</v>
      </c>
      <c r="Y35" s="4">
        <f t="shared" ca="1" si="18"/>
        <v>12.308263821973874</v>
      </c>
      <c r="Z35" s="4">
        <f t="shared" ca="1" si="18"/>
        <v>14.061054537283583</v>
      </c>
      <c r="AA35" s="9">
        <f t="shared" ca="1" si="18"/>
        <v>15.034093732787126</v>
      </c>
      <c r="AB35" s="4">
        <f t="shared" ca="1" si="18"/>
        <v>15.482150093802288</v>
      </c>
      <c r="AC35" s="4">
        <f t="shared" ca="1" si="18"/>
        <v>15.784067677451759</v>
      </c>
      <c r="AD35" s="4">
        <f t="shared" ca="1" si="18"/>
        <v>16.382015810274904</v>
      </c>
      <c r="AE35" s="4">
        <f t="shared" ca="1" si="18"/>
        <v>17.766818985839421</v>
      </c>
      <c r="AF35" s="4">
        <f t="shared" ca="1" si="18"/>
        <v>20.509366762352588</v>
      </c>
      <c r="AG35" s="4">
        <f t="shared" ca="1" si="18"/>
        <v>25.338103660273323</v>
      </c>
      <c r="AH35" s="4">
        <f t="shared" ca="1" si="18"/>
        <v>33.262599059923303</v>
      </c>
      <c r="AI35" s="4">
        <f t="shared" ca="1" si="18"/>
        <v>45.74319709909885</v>
      </c>
      <c r="AJ35" s="4">
        <f t="shared" ca="1" si="18"/>
        <v>64.906746570682301</v>
      </c>
      <c r="AK35" s="4">
        <f t="shared" ca="1" si="18"/>
        <v>93.808410820253826</v>
      </c>
      <c r="AL35" s="4">
        <f t="shared" ca="1" si="18"/>
        <v>136.73955764370314</v>
      </c>
      <c r="AM35" s="4">
        <f t="shared" ca="1" si="18"/>
        <v>199.58172918483905</v>
      </c>
      <c r="AN35" s="4">
        <f t="shared" ca="1" si="18"/>
        <v>290.20669183300453</v>
      </c>
      <c r="AO35" s="3"/>
      <c r="AP35" s="3"/>
      <c r="AQ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3:74" ht="6" customHeight="1" thickBot="1" x14ac:dyDescent="0.2">
      <c r="M36" s="5">
        <f t="shared" si="5"/>
        <v>0</v>
      </c>
      <c r="N36" s="6">
        <f t="shared" ref="N36:AN36" ca="1" si="19">IMABS(IMSUM(IMPRODUCT(N67,N67,N67),IMPRODUCT(N67,N67,$G$2),IMPRODUCT(N67,$G$3),$G$4))^2</f>
        <v>587.44895024665993</v>
      </c>
      <c r="O36" s="6">
        <f t="shared" ca="1" si="19"/>
        <v>371.32214929770214</v>
      </c>
      <c r="P36" s="6">
        <f t="shared" ca="1" si="19"/>
        <v>224.86323726959066</v>
      </c>
      <c r="Q36" s="6">
        <f t="shared" ca="1" si="19"/>
        <v>129.53818306038676</v>
      </c>
      <c r="R36" s="6">
        <f t="shared" ca="1" si="19"/>
        <v>70.666798853303675</v>
      </c>
      <c r="S36" s="6">
        <f t="shared" ca="1" si="19"/>
        <v>36.855110014311443</v>
      </c>
      <c r="T36" s="6">
        <f t="shared" ca="1" si="19"/>
        <v>19.473804989751027</v>
      </c>
      <c r="U36" s="6">
        <f t="shared" ca="1" si="19"/>
        <v>12.182765203945886</v>
      </c>
      <c r="V36" s="6">
        <f t="shared" ca="1" si="19"/>
        <v>10.501674956813186</v>
      </c>
      <c r="W36" s="6">
        <f t="shared" ca="1" si="19"/>
        <v>11.426711321475377</v>
      </c>
      <c r="X36" s="6">
        <f t="shared" ca="1" si="19"/>
        <v>13.093314041871977</v>
      </c>
      <c r="Y36" s="6">
        <f t="shared" ca="1" si="19"/>
        <v>14.485035430370914</v>
      </c>
      <c r="Z36" s="6">
        <f t="shared" ca="1" si="19"/>
        <v>15.188470265380214</v>
      </c>
      <c r="AA36" s="10">
        <f t="shared" ca="1" si="19"/>
        <v>15.194265688959639</v>
      </c>
      <c r="AB36" s="6">
        <f t="shared" ca="1" si="19"/>
        <v>14.744211104432262</v>
      </c>
      <c r="AC36" s="6">
        <f t="shared" ca="1" si="19"/>
        <v>14.224408073995734</v>
      </c>
      <c r="AD36" s="6">
        <f t="shared" ca="1" si="19"/>
        <v>14.104520216334443</v>
      </c>
      <c r="AE36" s="6">
        <f t="shared" ca="1" si="19"/>
        <v>14.923103104230469</v>
      </c>
      <c r="AF36" s="6">
        <f t="shared" ca="1" si="19"/>
        <v>17.319014162175673</v>
      </c>
      <c r="AG36" s="6">
        <f t="shared" ca="1" si="19"/>
        <v>22.108902563982845</v>
      </c>
      <c r="AH36" s="6">
        <f t="shared" ca="1" si="19"/>
        <v>30.410779130397469</v>
      </c>
      <c r="AI36" s="6">
        <f t="shared" ca="1" si="19"/>
        <v>43.813666226709685</v>
      </c>
      <c r="AJ36" s="6">
        <f t="shared" ca="1" si="19"/>
        <v>64.593327660365176</v>
      </c>
      <c r="AK36" s="6">
        <f t="shared" ca="1" si="19"/>
        <v>95.974078578576709</v>
      </c>
      <c r="AL36" s="6">
        <f t="shared" ca="1" si="19"/>
        <v>142.43667536593711</v>
      </c>
      <c r="AM36" s="6">
        <f t="shared" ca="1" si="19"/>
        <v>210.07228554202953</v>
      </c>
      <c r="AN36" s="7">
        <f t="shared" ca="1" si="19"/>
        <v>306.98253765903695</v>
      </c>
      <c r="AO36" s="3"/>
      <c r="AP36" s="3"/>
      <c r="AQ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3:74" ht="6" customHeight="1" x14ac:dyDescent="0.15">
      <c r="M37">
        <f t="shared" si="5"/>
        <v>-0.2</v>
      </c>
      <c r="N37" s="4">
        <f t="shared" ref="N37:AN37" ca="1" si="20">IMABS(IMSUM(IMPRODUCT(N68,N68,N68),IMPRODUCT(N68,N68,$G$2),IMPRODUCT(N68,$G$3),$G$4))^2</f>
        <v>657.27359454908799</v>
      </c>
      <c r="O37" s="4">
        <f t="shared" ca="1" si="20"/>
        <v>427.23693250548394</v>
      </c>
      <c r="P37" s="4">
        <f t="shared" ca="1" si="20"/>
        <v>269.34358054096288</v>
      </c>
      <c r="Q37" s="4">
        <f t="shared" ca="1" si="20"/>
        <v>164.70118159334405</v>
      </c>
      <c r="R37" s="4">
        <f t="shared" ca="1" si="20"/>
        <v>98.300674672670638</v>
      </c>
      <c r="S37" s="4">
        <f t="shared" ca="1" si="20"/>
        <v>58.44866475881274</v>
      </c>
      <c r="T37" s="4">
        <f t="shared" ca="1" si="20"/>
        <v>36.245872699081474</v>
      </c>
      <c r="U37" s="4">
        <f t="shared" ca="1" si="20"/>
        <v>25.111665105839567</v>
      </c>
      <c r="V37" s="4">
        <f t="shared" ca="1" si="20"/>
        <v>20.354664254113128</v>
      </c>
      <c r="W37" s="4">
        <f t="shared" ca="1" si="20"/>
        <v>18.789437979203765</v>
      </c>
      <c r="X37" s="4">
        <f t="shared" ca="1" si="20"/>
        <v>18.399269574299364</v>
      </c>
      <c r="Y37" s="4">
        <f t="shared" ca="1" si="20"/>
        <v>18.045007688086368</v>
      </c>
      <c r="Z37" s="4">
        <f t="shared" ca="1" si="20"/>
        <v>17.219996222360869</v>
      </c>
      <c r="AA37" s="9">
        <f t="shared" ca="1" si="20"/>
        <v>15.851084229640721</v>
      </c>
      <c r="AB37" s="4">
        <f t="shared" ca="1" si="20"/>
        <v>14.145715810776322</v>
      </c>
      <c r="AC37" s="4">
        <f t="shared" ca="1" si="20"/>
        <v>12.485100012562961</v>
      </c>
      <c r="AD37" s="4">
        <f t="shared" ca="1" si="20"/>
        <v>11.363460725352072</v>
      </c>
      <c r="AE37" s="4">
        <f t="shared" ca="1" si="20"/>
        <v>11.373366580662672</v>
      </c>
      <c r="AF37" s="4">
        <f t="shared" ca="1" si="20"/>
        <v>13.23714084879316</v>
      </c>
      <c r="AG37" s="4">
        <f t="shared" ca="1" si="20"/>
        <v>17.884351336432875</v>
      </c>
      <c r="AH37" s="4">
        <f t="shared" ca="1" si="20"/>
        <v>26.5753802842735</v>
      </c>
      <c r="AI37" s="4">
        <f t="shared" ca="1" si="20"/>
        <v>41.07107426462084</v>
      </c>
      <c r="AJ37" s="4">
        <f t="shared" ca="1" si="20"/>
        <v>63.848474079006294</v>
      </c>
      <c r="AK37" s="4">
        <f t="shared" ca="1" si="20"/>
        <v>98.362624655798555</v>
      </c>
      <c r="AL37" s="4">
        <f t="shared" ca="1" si="20"/>
        <v>149.35446494781468</v>
      </c>
      <c r="AM37" s="4">
        <f t="shared" ca="1" si="20"/>
        <v>223.20479782993183</v>
      </c>
      <c r="AN37" s="4">
        <f t="shared" ca="1" si="20"/>
        <v>328.33433999670063</v>
      </c>
      <c r="AO37" s="3"/>
      <c r="AP37" s="3"/>
      <c r="AQ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3:74" ht="6" customHeight="1" x14ac:dyDescent="0.15">
      <c r="M38">
        <f t="shared" si="5"/>
        <v>-0.4</v>
      </c>
      <c r="N38" s="4">
        <f t="shared" ref="N38:AN38" ca="1" si="21">IMABS(IMSUM(IMPRODUCT(N69,N69,N69),IMPRODUCT(N69,N69,$G$2),IMPRODUCT(N69,$G$3),$G$4))^2</f>
        <v>756.64980800880608</v>
      </c>
      <c r="O38" s="4">
        <f t="shared" ca="1" si="21"/>
        <v>507.00258781464305</v>
      </c>
      <c r="P38" s="4">
        <f t="shared" ca="1" si="21"/>
        <v>332.91846064616982</v>
      </c>
      <c r="Q38" s="4">
        <f t="shared" ca="1" si="21"/>
        <v>215.02400146050658</v>
      </c>
      <c r="R38" s="4">
        <f t="shared" ca="1" si="21"/>
        <v>137.86775007403992</v>
      </c>
      <c r="S38" s="4">
        <f t="shared" ca="1" si="21"/>
        <v>89.352581060065091</v>
      </c>
      <c r="T38" s="4">
        <f t="shared" ca="1" si="21"/>
        <v>60.214153646383458</v>
      </c>
      <c r="U38" s="4">
        <f t="shared" ca="1" si="21"/>
        <v>43.545441612920008</v>
      </c>
      <c r="V38" s="4">
        <f t="shared" ca="1" si="21"/>
        <v>34.367343189332253</v>
      </c>
      <c r="W38" s="4">
        <f t="shared" ca="1" si="21"/>
        <v>29.245370952622796</v>
      </c>
      <c r="X38" s="4">
        <f t="shared" ca="1" si="21"/>
        <v>25.952421724750689</v>
      </c>
      <c r="Y38" s="4">
        <f t="shared" ca="1" si="21"/>
        <v>23.177626470242913</v>
      </c>
      <c r="Z38" s="4">
        <f t="shared" ca="1" si="21"/>
        <v>20.281280193806282</v>
      </c>
      <c r="AA38" s="9">
        <f t="shared" ca="1" si="21"/>
        <v>17.095851837938508</v>
      </c>
      <c r="AB38" s="4">
        <f t="shared" ca="1" si="21"/>
        <v>13.773074180540165</v>
      </c>
      <c r="AC38" s="4">
        <f t="shared" ca="1" si="21"/>
        <v>10.677113732526195</v>
      </c>
      <c r="AD38" s="4">
        <f t="shared" ca="1" si="21"/>
        <v>8.3238206354374658</v>
      </c>
      <c r="AE38" s="4">
        <f t="shared" ca="1" si="21"/>
        <v>7.3660585590521768</v>
      </c>
      <c r="AF38" s="4">
        <f t="shared" ca="1" si="21"/>
        <v>8.6251145989977918</v>
      </c>
      <c r="AG38" s="4">
        <f t="shared" ca="1" si="21"/>
        <v>13.168189174362315</v>
      </c>
      <c r="AH38" s="4">
        <f t="shared" ca="1" si="21"/>
        <v>22.431965925305967</v>
      </c>
      <c r="AI38" s="4">
        <f t="shared" ca="1" si="21"/>
        <v>38.392261610672662</v>
      </c>
      <c r="AJ38" s="4">
        <f t="shared" ca="1" si="21"/>
        <v>63.779756005601982</v>
      </c>
      <c r="AK38" s="4">
        <f t="shared" ca="1" si="21"/>
        <v>102.34180179913972</v>
      </c>
      <c r="AL38" s="4">
        <f t="shared" ca="1" si="21"/>
        <v>159.15031449185105</v>
      </c>
      <c r="AM38" s="4">
        <f t="shared" ca="1" si="21"/>
        <v>240.95574229343035</v>
      </c>
      <c r="AN38" s="4">
        <f t="shared" ca="1" si="21"/>
        <v>356.58711602031536</v>
      </c>
      <c r="AO38" s="3"/>
      <c r="AP38" s="3"/>
      <c r="AQ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3:74" ht="6" customHeight="1" x14ac:dyDescent="0.15">
      <c r="M39">
        <f t="shared" si="5"/>
        <v>-0.60000000000000009</v>
      </c>
      <c r="N39" s="4">
        <f t="shared" ref="N39:AN39" ca="1" si="22">IMABS(IMSUM(IMPRODUCT(N70,N70,N70),IMPRODUCT(N70,N70,$G$2),IMPRODUCT(N70,$G$3),$G$4))^2</f>
        <v>889.71996600867305</v>
      </c>
      <c r="O39" s="4">
        <f t="shared" ca="1" si="22"/>
        <v>614.24175384023226</v>
      </c>
      <c r="P39" s="4">
        <f t="shared" ca="1" si="22"/>
        <v>418.72944821957003</v>
      </c>
      <c r="Q39" s="4">
        <f t="shared" ca="1" si="22"/>
        <v>283.20581410258103</v>
      </c>
      <c r="R39" s="4">
        <f t="shared" ca="1" si="22"/>
        <v>191.6634660915424</v>
      </c>
      <c r="S39" s="4">
        <f t="shared" ca="1" si="22"/>
        <v>131.49723833269073</v>
      </c>
      <c r="T39" s="4">
        <f t="shared" ca="1" si="22"/>
        <v>92.982634413841382</v>
      </c>
      <c r="U39" s="4">
        <f t="shared" ca="1" si="22"/>
        <v>68.800357262002919</v>
      </c>
      <c r="V39" s="4">
        <f t="shared" ca="1" si="22"/>
        <v>53.606919040987151</v>
      </c>
      <c r="W39" s="4">
        <f t="shared" ca="1" si="22"/>
        <v>43.651331049020257</v>
      </c>
      <c r="X39" s="4">
        <f t="shared" ca="1" si="22"/>
        <v>36.437873616354416</v>
      </c>
      <c r="Y39" s="4">
        <f t="shared" ca="1" si="22"/>
        <v>30.434946002879677</v>
      </c>
      <c r="Z39" s="4">
        <f t="shared" ca="1" si="22"/>
        <v>24.829996295735437</v>
      </c>
      <c r="AA39" s="9">
        <f t="shared" ca="1" si="22"/>
        <v>19.330531306922154</v>
      </c>
      <c r="AB39" s="4">
        <f t="shared" ca="1" si="22"/>
        <v>14.011206470912583</v>
      </c>
      <c r="AC39" s="4">
        <f t="shared" ca="1" si="22"/>
        <v>9.2069957422636772</v>
      </c>
      <c r="AD39" s="4">
        <f t="shared" ca="1" si="22"/>
        <v>5.4524414932280401</v>
      </c>
      <c r="AE39" s="4">
        <f t="shared" ca="1" si="22"/>
        <v>3.4669844113655195</v>
      </c>
      <c r="AF39" s="4">
        <f t="shared" ca="1" si="22"/>
        <v>4.186373397154795</v>
      </c>
      <c r="AG39" s="4">
        <f t="shared" ca="1" si="22"/>
        <v>8.8401554616048781</v>
      </c>
      <c r="AH39" s="4">
        <f t="shared" ca="1" si="22"/>
        <v>19.075245623866753</v>
      </c>
      <c r="AI39" s="4">
        <f t="shared" ca="1" si="22"/>
        <v>37.125576808844976</v>
      </c>
      <c r="AJ39" s="4">
        <f t="shared" ca="1" si="22"/>
        <v>66.027829744809182</v>
      </c>
      <c r="AK39" s="4">
        <f t="shared" ca="1" si="22"/>
        <v>109.88324286100566</v>
      </c>
      <c r="AL39" s="4">
        <f t="shared" ca="1" si="22"/>
        <v>174.1655021852703</v>
      </c>
      <c r="AM39" s="4">
        <f t="shared" ca="1" si="22"/>
        <v>266.07471124163487</v>
      </c>
      <c r="AN39" s="4">
        <f t="shared" ca="1" si="22"/>
        <v>394.93744094794795</v>
      </c>
      <c r="AO39" s="3"/>
      <c r="AP39" s="3"/>
      <c r="AQ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3:74" ht="6" customHeight="1" x14ac:dyDescent="0.15">
      <c r="M40">
        <f t="shared" si="5"/>
        <v>-0.8</v>
      </c>
      <c r="N40" s="4">
        <f t="shared" ref="N40:AN40" ca="1" si="23">IMABS(IMSUM(IMPRODUCT(N71,N71,N71),IMPRODUCT(N71,N71,$G$2),IMPRODUCT(N71,$G$3),$G$4))^2</f>
        <v>1062.127054443062</v>
      </c>
      <c r="O40" s="4">
        <f t="shared" ca="1" si="23"/>
        <v>753.94572168839238</v>
      </c>
      <c r="P40" s="4">
        <f t="shared" ca="1" si="23"/>
        <v>531.16402436607996</v>
      </c>
      <c r="Q40" s="4">
        <f t="shared" ca="1" si="23"/>
        <v>373.07817541036553</v>
      </c>
      <c r="R40" s="4">
        <f t="shared" ca="1" si="23"/>
        <v>263.01133818891964</v>
      </c>
      <c r="S40" s="4">
        <f t="shared" ca="1" si="23"/>
        <v>187.74599640044241</v>
      </c>
      <c r="T40" s="4">
        <f t="shared" ca="1" si="23"/>
        <v>137.00240397229231</v>
      </c>
      <c r="U40" s="4">
        <f t="shared" ca="1" si="23"/>
        <v>102.96311495807959</v>
      </c>
      <c r="V40" s="4">
        <f t="shared" ca="1" si="23"/>
        <v>79.843593435292888</v>
      </c>
      <c r="W40" s="4">
        <f t="shared" ca="1" si="23"/>
        <v>63.508903402904451</v>
      </c>
      <c r="X40" s="4">
        <f t="shared" ca="1" si="23"/>
        <v>51.136478678981831</v>
      </c>
      <c r="Y40" s="4">
        <f t="shared" ca="1" si="23"/>
        <v>40.924972798300516</v>
      </c>
      <c r="Z40" s="4">
        <f t="shared" ca="1" si="23"/>
        <v>31.849188909954965</v>
      </c>
      <c r="AA40" s="9">
        <f t="shared" ca="1" si="23"/>
        <v>23.461089674970385</v>
      </c>
      <c r="AB40" s="4">
        <f t="shared" ca="1" si="23"/>
        <v>15.736887163914329</v>
      </c>
      <c r="AC40" s="4">
        <f t="shared" ca="1" si="23"/>
        <v>8.9702127545078891</v>
      </c>
      <c r="AD40" s="4">
        <f t="shared" ca="1" si="23"/>
        <v>3.7113670292378935</v>
      </c>
      <c r="AE40" s="4">
        <f t="shared" ca="1" si="23"/>
        <v>0.75264967296800511</v>
      </c>
      <c r="AF40" s="4">
        <f t="shared" ca="1" si="23"/>
        <v>1.1597693705504419</v>
      </c>
      <c r="AG40" s="4">
        <f t="shared" ca="1" si="23"/>
        <v>6.3493337044376004</v>
      </c>
      <c r="AH40" s="4">
        <f t="shared" ca="1" si="23"/>
        <v>18.212419052293569</v>
      </c>
      <c r="AI40" s="4">
        <f t="shared" ca="1" si="23"/>
        <v>39.284220484605854</v>
      </c>
      <c r="AJ40" s="4">
        <f t="shared" ca="1" si="23"/>
        <v>72.959781662296479</v>
      </c>
      <c r="AK40" s="4">
        <f t="shared" ca="1" si="23"/>
        <v>123.75580473433422</v>
      </c>
      <c r="AL40" s="4">
        <f t="shared" ca="1" si="23"/>
        <v>197.61854023534744</v>
      </c>
      <c r="AM40" s="4">
        <f t="shared" ca="1" si="23"/>
        <v>302.27775698322949</v>
      </c>
      <c r="AN40" s="4">
        <f t="shared" ca="1" si="23"/>
        <v>447.6467919767602</v>
      </c>
      <c r="AO40" s="3"/>
      <c r="AP40" s="3"/>
      <c r="AQ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3:74" ht="6" customHeight="1" x14ac:dyDescent="0.15">
      <c r="M41">
        <f t="shared" si="5"/>
        <v>-1</v>
      </c>
      <c r="N41" s="4">
        <f t="shared" ref="N41:AN41" ca="1" si="24">IMABS(IMSUM(IMPRODUCT(N72,N72,N72),IMPRODUCT(N72,N72,$G$2),IMPRODUCT(N72,$G$3),$G$4))^2</f>
        <v>1281.2540936532371</v>
      </c>
      <c r="O41" s="4">
        <f t="shared" ca="1" si="24"/>
        <v>932.71385889160365</v>
      </c>
      <c r="P41" s="4">
        <f t="shared" ca="1" si="24"/>
        <v>676.09500459652679</v>
      </c>
      <c r="Q41" s="4">
        <f t="shared" ca="1" si="24"/>
        <v>489.84444966008709</v>
      </c>
      <c r="R41" s="4">
        <f t="shared" ca="1" si="24"/>
        <v>356.5023801948654</v>
      </c>
      <c r="S41" s="4">
        <f t="shared" ca="1" si="24"/>
        <v>262.13461943155642</v>
      </c>
      <c r="T41" s="4">
        <f t="shared" ca="1" si="24"/>
        <v>195.81107761657756</v>
      </c>
      <c r="U41" s="4">
        <f t="shared" ca="1" si="24"/>
        <v>149.13028190966588</v>
      </c>
      <c r="V41" s="4">
        <f t="shared" ca="1" si="24"/>
        <v>115.78998628151122</v>
      </c>
      <c r="W41" s="4">
        <f t="shared" ca="1" si="24"/>
        <v>91.203861411352364</v>
      </c>
      <c r="X41" s="4">
        <f t="shared" ca="1" si="24"/>
        <v>72.164264584595315</v>
      </c>
      <c r="Y41" s="4">
        <f t="shared" ca="1" si="24"/>
        <v>56.551089590422968</v>
      </c>
      <c r="Z41" s="4">
        <f t="shared" ca="1" si="24"/>
        <v>43.086696619407171</v>
      </c>
      <c r="AA41" s="9">
        <f t="shared" ca="1" si="24"/>
        <v>31.136922161120342</v>
      </c>
      <c r="AB41" s="4">
        <f t="shared" ca="1" si="24"/>
        <v>20.558168901746768</v>
      </c>
      <c r="AC41" s="4">
        <f t="shared" ca="1" si="24"/>
        <v>11.590575621694489</v>
      </c>
      <c r="AD41" s="4">
        <f t="shared" ca="1" si="24"/>
        <v>4.7972670932064654</v>
      </c>
      <c r="AE41" s="4">
        <f t="shared" ca="1" si="24"/>
        <v>1.0496839779726079</v>
      </c>
      <c r="AF41" s="4">
        <f t="shared" ca="1" si="24"/>
        <v>1.5589927247411142</v>
      </c>
      <c r="AG41" s="4">
        <f t="shared" ca="1" si="24"/>
        <v>7.9535754669300109</v>
      </c>
      <c r="AH41" s="4">
        <f t="shared" ca="1" si="24"/>
        <v>22.40259992023875</v>
      </c>
      <c r="AI41" s="4">
        <f t="shared" ca="1" si="24"/>
        <v>47.785669280260016</v>
      </c>
      <c r="AJ41" s="4">
        <f t="shared" ca="1" si="24"/>
        <v>87.908552120090974</v>
      </c>
      <c r="AK41" s="4">
        <f t="shared" ca="1" si="24"/>
        <v>147.76499228794609</v>
      </c>
      <c r="AL41" s="4">
        <f t="shared" ca="1" si="24"/>
        <v>233.84459880476331</v>
      </c>
      <c r="AM41" s="4">
        <f t="shared" ca="1" si="24"/>
        <v>354.48681576182611</v>
      </c>
      <c r="AN41" s="4">
        <f t="shared" ca="1" si="24"/>
        <v>520.28097221836686</v>
      </c>
      <c r="AO41" s="3"/>
      <c r="AP41" s="3"/>
      <c r="AQ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</row>
    <row r="42" spans="13:74" ht="6" customHeight="1" x14ac:dyDescent="0.15">
      <c r="M42">
        <f t="shared" si="5"/>
        <v>-1.2</v>
      </c>
      <c r="N42" s="4">
        <f t="shared" ref="N42:AN42" ca="1" si="25">IMABS(IMSUM(IMPRODUCT(N73,N73,N73),IMPRODUCT(N73,N73,$G$2),IMPRODUCT(N73,$G$3),$G$4))^2</f>
        <v>1556.5096423626428</v>
      </c>
      <c r="O42" s="4">
        <f t="shared" ca="1" si="25"/>
        <v>1159.0391133441324</v>
      </c>
      <c r="P42" s="4">
        <f t="shared" ca="1" si="25"/>
        <v>861.16604276301985</v>
      </c>
      <c r="Q42" s="4">
        <f t="shared" ca="1" si="25"/>
        <v>640.36531344875971</v>
      </c>
      <c r="R42" s="4">
        <f t="shared" ca="1" si="25"/>
        <v>478.2806082383824</v>
      </c>
      <c r="S42" s="4">
        <f t="shared" ca="1" si="25"/>
        <v>360.15677987409595</v>
      </c>
      <c r="T42" s="4">
        <f t="shared" ca="1" si="25"/>
        <v>274.31830090088579</v>
      </c>
      <c r="U42" s="4">
        <f t="shared" ca="1" si="25"/>
        <v>211.69379356415081</v>
      </c>
      <c r="V42" s="4">
        <f t="shared" ca="1" si="25"/>
        <v>165.38663970729843</v>
      </c>
      <c r="W42" s="4">
        <f t="shared" ca="1" si="25"/>
        <v>130.29167066936071</v>
      </c>
      <c r="X42" s="4">
        <f t="shared" ca="1" si="25"/>
        <v>102.75793718259885</v>
      </c>
      <c r="Y42" s="4">
        <f t="shared" ca="1" si="25"/>
        <v>80.297559270127337</v>
      </c>
      <c r="Z42" s="4">
        <f t="shared" ca="1" si="25"/>
        <v>61.340656143519418</v>
      </c>
      <c r="AA42" s="9">
        <f t="shared" ca="1" si="25"/>
        <v>45.036356100416135</v>
      </c>
      <c r="AB42" s="4">
        <f t="shared" ca="1" si="25"/>
        <v>31.099886422140901</v>
      </c>
      <c r="AC42" s="4">
        <f t="shared" ca="1" si="25"/>
        <v>19.705743271310617</v>
      </c>
      <c r="AD42" s="4">
        <f t="shared" ca="1" si="25"/>
        <v>11.426941589447154</v>
      </c>
      <c r="AE42" s="4">
        <f t="shared" ca="1" si="25"/>
        <v>7.2203449945887614</v>
      </c>
      <c r="AF42" s="4">
        <f t="shared" ca="1" si="25"/>
        <v>8.4580756789018867</v>
      </c>
      <c r="AG42" s="4">
        <f t="shared" ca="1" si="25"/>
        <v>17.005004306292577</v>
      </c>
      <c r="AH42" s="4">
        <f t="shared" ca="1" si="25"/>
        <v>35.342319910017949</v>
      </c>
      <c r="AI42" s="4">
        <f t="shared" ca="1" si="25"/>
        <v>66.737179790298285</v>
      </c>
      <c r="AJ42" s="4">
        <f t="shared" ca="1" si="25"/>
        <v>115.45843941192781</v>
      </c>
      <c r="AK42" s="4">
        <f t="shared" ca="1" si="25"/>
        <v>187.03846230188657</v>
      </c>
      <c r="AL42" s="4">
        <f t="shared" ca="1" si="25"/>
        <v>288.58100994695587</v>
      </c>
      <c r="AM42" s="4">
        <f t="shared" ca="1" si="25"/>
        <v>429.11521169131663</v>
      </c>
      <c r="AN42" s="4">
        <f t="shared" ca="1" si="25"/>
        <v>619.99561463417831</v>
      </c>
      <c r="AO42" s="3"/>
      <c r="AP42" s="3"/>
      <c r="AQ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</row>
    <row r="43" spans="13:74" ht="6" customHeight="1" x14ac:dyDescent="0.15">
      <c r="M43">
        <f t="shared" si="5"/>
        <v>-1.4</v>
      </c>
      <c r="N43" s="4">
        <f t="shared" ref="N43:AN43" ca="1" si="26">IMABS(IMSUM(IMPRODUCT(N74,N74,N74),IMPRODUCT(N74,N74,$G$2),IMPRODUCT(N74,$G$3),$G$4))^2</f>
        <v>1899.6593816123263</v>
      </c>
      <c r="O43" s="4">
        <f t="shared" ca="1" si="26"/>
        <v>1443.6395972373032</v>
      </c>
      <c r="P43" s="4">
        <f t="shared" ca="1" si="26"/>
        <v>1096.1232149942555</v>
      </c>
      <c r="Q43" s="4">
        <f t="shared" ca="1" si="26"/>
        <v>833.49033962953399</v>
      </c>
      <c r="R43" s="4">
        <f t="shared" ca="1" si="26"/>
        <v>636.37462468413241</v>
      </c>
      <c r="S43" s="4">
        <f t="shared" ca="1" si="26"/>
        <v>489.09564239129071</v>
      </c>
      <c r="T43" s="4">
        <f t="shared" ca="1" si="26"/>
        <v>379.13733357410723</v>
      </c>
      <c r="U43" s="4">
        <f t="shared" ca="1" si="26"/>
        <v>296.67253754314754</v>
      </c>
      <c r="V43" s="4">
        <f t="shared" ca="1" si="26"/>
        <v>234.13360199405818</v>
      </c>
      <c r="W43" s="4">
        <f t="shared" ca="1" si="26"/>
        <v>185.82907290518841</v>
      </c>
      <c r="X43" s="4">
        <f t="shared" ca="1" si="26"/>
        <v>147.60646443518101</v>
      </c>
      <c r="Y43" s="4">
        <f t="shared" ca="1" si="26"/>
        <v>116.56110882060428</v>
      </c>
      <c r="Z43" s="4">
        <f t="shared" ca="1" si="26"/>
        <v>90.791086273552963</v>
      </c>
      <c r="AA43" s="9">
        <f t="shared" ca="1" si="26"/>
        <v>69.198234879258337</v>
      </c>
      <c r="AB43" s="4">
        <f t="shared" ca="1" si="26"/>
        <v>51.335240493705882</v>
      </c>
      <c r="AC43" s="4">
        <f t="shared" ca="1" si="26"/>
        <v>37.298806641244276</v>
      </c>
      <c r="AD43" s="4">
        <f t="shared" ca="1" si="26"/>
        <v>27.668904412196397</v>
      </c>
      <c r="AE43" s="4">
        <f t="shared" ca="1" si="26"/>
        <v>23.49410236047094</v>
      </c>
      <c r="AF43" s="4">
        <f t="shared" ca="1" si="26"/>
        <v>26.322976401175353</v>
      </c>
      <c r="AG43" s="4">
        <f t="shared" ca="1" si="26"/>
        <v>38.281599708225599</v>
      </c>
      <c r="AH43" s="4">
        <f t="shared" ca="1" si="26"/>
        <v>62.197112611959078</v>
      </c>
      <c r="AI43" s="4">
        <f t="shared" ca="1" si="26"/>
        <v>101.76737249674551</v>
      </c>
      <c r="AJ43" s="4">
        <f t="shared" ca="1" si="26"/>
        <v>161.77668369859873</v>
      </c>
      <c r="AK43" s="4">
        <f t="shared" ca="1" si="26"/>
        <v>248.357607402789</v>
      </c>
      <c r="AL43" s="4">
        <f t="shared" ca="1" si="26"/>
        <v>369.29885154145569</v>
      </c>
      <c r="AM43" s="4">
        <f t="shared" ca="1" si="26"/>
        <v>534.39924069120855</v>
      </c>
      <c r="AN43" s="4">
        <f t="shared" ca="1" si="26"/>
        <v>755.86776597075846</v>
      </c>
      <c r="AO43" s="3"/>
      <c r="AP43" s="3"/>
      <c r="AQ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3:74" ht="6" customHeight="1" x14ac:dyDescent="0.15">
      <c r="M44">
        <f t="shared" si="5"/>
        <v>-1.5999999999999999</v>
      </c>
      <c r="N44" s="4">
        <f t="shared" ref="N44:AN44" ca="1" si="27">IMABS(IMSUM(IMPRODUCT(N75,N75,N75),IMPRODUCT(N75,N75,$G$2),IMPRODUCT(N75,$G$3),$G$4))^2</f>
        <v>2325.2037786962319</v>
      </c>
      <c r="O44" s="4">
        <f t="shared" ca="1" si="27"/>
        <v>1799.836250994889</v>
      </c>
      <c r="P44" s="4">
        <f t="shared" ca="1" si="27"/>
        <v>1393.1926836308937</v>
      </c>
      <c r="Q44" s="4">
        <f t="shared" ca="1" si="27"/>
        <v>1080.435661247034</v>
      </c>
      <c r="R44" s="4">
        <f t="shared" ca="1" si="27"/>
        <v>841.07528206777738</v>
      </c>
      <c r="S44" s="4">
        <f t="shared" ca="1" si="27"/>
        <v>658.40152779691812</v>
      </c>
      <c r="T44" s="4">
        <f t="shared" ca="1" si="27"/>
        <v>518.96271351518294</v>
      </c>
      <c r="U44" s="4">
        <f t="shared" ca="1" si="27"/>
        <v>412.09001757783324</v>
      </c>
      <c r="V44" s="4">
        <f t="shared" ca="1" si="27"/>
        <v>329.46809151228399</v>
      </c>
      <c r="W44" s="4">
        <f t="shared" ca="1" si="27"/>
        <v>264.75174991571379</v>
      </c>
      <c r="X44" s="4">
        <f t="shared" ca="1" si="27"/>
        <v>213.22874035267569</v>
      </c>
      <c r="Y44" s="4">
        <f t="shared" ca="1" si="27"/>
        <v>171.52859325270933</v>
      </c>
      <c r="Z44" s="4">
        <f t="shared" ca="1" si="27"/>
        <v>137.37755180795102</v>
      </c>
      <c r="AA44" s="9">
        <f t="shared" ca="1" si="27"/>
        <v>109.39958187075146</v>
      </c>
      <c r="AB44" s="4">
        <f t="shared" ca="1" si="27"/>
        <v>86.963461851278026</v>
      </c>
      <c r="AC44" s="4">
        <f t="shared" ca="1" si="27"/>
        <v>70.075952615132863</v>
      </c>
      <c r="AD44" s="4">
        <f t="shared" ca="1" si="27"/>
        <v>59.321047380962128</v>
      </c>
      <c r="AE44" s="4">
        <f t="shared" ca="1" si="27"/>
        <v>55.845301618067865</v>
      </c>
      <c r="AF44" s="4">
        <f t="shared" ca="1" si="27"/>
        <v>61.389242944020324</v>
      </c>
      <c r="AG44" s="4">
        <f t="shared" ca="1" si="27"/>
        <v>78.364861022267974</v>
      </c>
      <c r="AH44" s="4">
        <f t="shared" ca="1" si="27"/>
        <v>109.97917745975091</v>
      </c>
      <c r="AI44" s="4">
        <f t="shared" ca="1" si="27"/>
        <v>160.40389570451035</v>
      </c>
      <c r="AJ44" s="4">
        <f t="shared" ca="1" si="27"/>
        <v>234.99113094330227</v>
      </c>
      <c r="AK44" s="4">
        <f t="shared" ca="1" si="27"/>
        <v>340.53521999920832</v>
      </c>
      <c r="AL44" s="4">
        <f t="shared" ca="1" si="27"/>
        <v>485.58061122924585</v>
      </c>
      <c r="AM44" s="4">
        <f t="shared" ca="1" si="27"/>
        <v>680.7758344219867</v>
      </c>
      <c r="AN44" s="4">
        <f t="shared" ca="1" si="27"/>
        <v>939.2735506951484</v>
      </c>
      <c r="AO44" s="3"/>
      <c r="AP44" s="3"/>
      <c r="AQ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</row>
    <row r="45" spans="13:74" ht="6" customHeight="1" x14ac:dyDescent="0.15">
      <c r="M45">
        <f t="shared" si="5"/>
        <v>-1.7999999999999998</v>
      </c>
      <c r="N45" s="4">
        <f t="shared" ref="N45:AN45" ca="1" si="28">IMABS(IMSUM(IMPRODUCT(N76,N76,N76),IMPRODUCT(N76,N76,$G$2),IMPRODUCT(N76,$G$3),$G$4))^2</f>
        <v>2850.8018310965535</v>
      </c>
      <c r="O45" s="4">
        <f t="shared" ca="1" si="28"/>
        <v>2243.9765872084313</v>
      </c>
      <c r="P45" s="4">
        <f t="shared" ca="1" si="28"/>
        <v>1767.5044411609126</v>
      </c>
      <c r="Q45" s="4">
        <f t="shared" ca="1" si="28"/>
        <v>1395.2077154727124</v>
      </c>
      <c r="R45" s="4">
        <f t="shared" ca="1" si="28"/>
        <v>1105.3594270313301</v>
      </c>
      <c r="S45" s="4">
        <f t="shared" ca="1" si="28"/>
        <v>880.11565699061305</v>
      </c>
      <c r="T45" s="4">
        <f t="shared" ca="1" si="28"/>
        <v>704.99400066845214</v>
      </c>
      <c r="U45" s="4">
        <f t="shared" ca="1" si="28"/>
        <v>568.39809744431568</v>
      </c>
      <c r="V45" s="4">
        <f t="shared" ca="1" si="28"/>
        <v>461.18824065691257</v>
      </c>
      <c r="W45" s="4">
        <f t="shared" ca="1" si="28"/>
        <v>376.29806750177841</v>
      </c>
      <c r="X45" s="4">
        <f t="shared" ca="1" si="28"/>
        <v>308.3973289288968</v>
      </c>
      <c r="Y45" s="4">
        <f t="shared" ca="1" si="28"/>
        <v>253.60073954029752</v>
      </c>
      <c r="Z45" s="4">
        <f t="shared" ca="1" si="28"/>
        <v>209.22290748768879</v>
      </c>
      <c r="AA45" s="9">
        <f t="shared" ca="1" si="28"/>
        <v>173.57934437005366</v>
      </c>
      <c r="AB45" s="4">
        <f t="shared" ca="1" si="28"/>
        <v>145.83355513126864</v>
      </c>
      <c r="AC45" s="4">
        <f t="shared" ca="1" si="28"/>
        <v>125.89020795771214</v>
      </c>
      <c r="AD45" s="4">
        <f t="shared" ca="1" si="28"/>
        <v>114.33438417587384</v>
      </c>
      <c r="AE45" s="4">
        <f t="shared" ca="1" si="28"/>
        <v>112.41690814997096</v>
      </c>
      <c r="AF45" s="4">
        <f t="shared" ca="1" si="28"/>
        <v>122.08575717956064</v>
      </c>
      <c r="AG45" s="4">
        <f t="shared" ca="1" si="28"/>
        <v>146.06355139714674</v>
      </c>
      <c r="AH45" s="4">
        <f t="shared" ca="1" si="28"/>
        <v>187.97112366579017</v>
      </c>
      <c r="AI45" s="4">
        <f t="shared" ca="1" si="28"/>
        <v>252.49716947673224</v>
      </c>
      <c r="AJ45" s="4">
        <f t="shared" ca="1" si="28"/>
        <v>345.61397684699045</v>
      </c>
      <c r="AK45" s="4">
        <f t="shared" ca="1" si="28"/>
        <v>474.83923621698023</v>
      </c>
      <c r="AL45" s="4">
        <f t="shared" ca="1" si="28"/>
        <v>649.54393034811926</v>
      </c>
      <c r="AM45" s="4">
        <f t="shared" ca="1" si="28"/>
        <v>881.30630422046113</v>
      </c>
      <c r="AN45" s="4">
        <f t="shared" ca="1" si="28"/>
        <v>1184.3119149302604</v>
      </c>
      <c r="AO45" s="3"/>
      <c r="AP45" s="3"/>
      <c r="AQ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</row>
    <row r="46" spans="13:74" ht="6" customHeight="1" x14ac:dyDescent="0.15">
      <c r="M46">
        <f t="shared" si="5"/>
        <v>-1.9999999999999998</v>
      </c>
      <c r="N46" s="4">
        <f t="shared" ref="N46:AN46" ca="1" si="29">IMABS(IMSUM(IMPRODUCT(N77,N77,N77),IMPRODUCT(N77,N77,$G$2),IMPRODUCT(N77,$G$3),$G$4))^2</f>
        <v>3497.7408904191284</v>
      </c>
      <c r="O46" s="4">
        <f t="shared" ca="1" si="29"/>
        <v>2795.90451457264</v>
      </c>
      <c r="P46" s="4">
        <f t="shared" ca="1" si="29"/>
        <v>2237.5621341549522</v>
      </c>
      <c r="Q46" s="4">
        <f t="shared" ca="1" si="29"/>
        <v>1795.0730675402287</v>
      </c>
      <c r="R46" s="4">
        <f t="shared" ca="1" si="29"/>
        <v>1445.3597242585045</v>
      </c>
      <c r="S46" s="4">
        <f t="shared" ca="1" si="29"/>
        <v>1169.3399748932425</v>
      </c>
      <c r="T46" s="4">
        <f t="shared" ca="1" si="29"/>
        <v>951.40560097898845</v>
      </c>
      <c r="U46" s="4">
        <f t="shared" ca="1" si="29"/>
        <v>778.94682489896206</v>
      </c>
      <c r="V46" s="4">
        <f t="shared" ca="1" si="29"/>
        <v>641.92291978267076</v>
      </c>
      <c r="W46" s="4">
        <f t="shared" ca="1" si="29"/>
        <v>532.47889940354071</v>
      </c>
      <c r="X46" s="4">
        <f t="shared" ca="1" si="29"/>
        <v>444.6082880764921</v>
      </c>
      <c r="Y46" s="4">
        <f t="shared" ca="1" si="29"/>
        <v>373.86197055558961</v>
      </c>
      <c r="Z46" s="4">
        <f t="shared" ca="1" si="29"/>
        <v>317.10312193161747</v>
      </c>
      <c r="AA46" s="9">
        <f t="shared" ca="1" si="29"/>
        <v>272.30821752972633</v>
      </c>
      <c r="AB46" s="4">
        <f t="shared" ca="1" si="29"/>
        <v>238.41412280701496</v>
      </c>
      <c r="AC46" s="4">
        <f t="shared" ca="1" si="29"/>
        <v>215.21126325016297</v>
      </c>
      <c r="AD46" s="4">
        <f t="shared" ca="1" si="29"/>
        <v>203.28287427302695</v>
      </c>
      <c r="AE46" s="4">
        <f t="shared" ca="1" si="29"/>
        <v>203.99033111426246</v>
      </c>
      <c r="AF46" s="4">
        <f t="shared" ca="1" si="29"/>
        <v>219.50455873493462</v>
      </c>
      <c r="AG46" s="4">
        <f t="shared" ca="1" si="29"/>
        <v>252.88352171612084</v>
      </c>
      <c r="AH46" s="4">
        <f t="shared" ca="1" si="29"/>
        <v>308.19579415653794</v>
      </c>
      <c r="AI46" s="4">
        <f t="shared" ca="1" si="29"/>
        <v>390.69020957013265</v>
      </c>
      <c r="AJ46" s="4">
        <f t="shared" ca="1" si="29"/>
        <v>507.01159078371387</v>
      </c>
      <c r="AK46" s="4">
        <f t="shared" ca="1" si="29"/>
        <v>665.46255983455796</v>
      </c>
      <c r="AL46" s="4">
        <f t="shared" ca="1" si="29"/>
        <v>876.31142786800842</v>
      </c>
      <c r="AM46" s="4">
        <f t="shared" ca="1" si="29"/>
        <v>1152.1461650351032</v>
      </c>
      <c r="AN46" s="4">
        <f t="shared" ca="1" si="29"/>
        <v>1508.2744503901683</v>
      </c>
      <c r="AO46" s="3"/>
      <c r="AP46" s="3"/>
      <c r="AQ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</row>
    <row r="47" spans="13:74" ht="6" customHeight="1" x14ac:dyDescent="0.15">
      <c r="M47">
        <f t="shared" si="5"/>
        <v>-2.1999999999999997</v>
      </c>
      <c r="N47" s="4">
        <f t="shared" ref="N47:AN47" ca="1" si="30">IMABS(IMSUM(IMPRODUCT(N78,N78,N78),IMPRODUCT(N78,N78,$G$2),IMPRODUCT(N78,$G$3),$G$4))^2</f>
        <v>4291.4525663287386</v>
      </c>
      <c r="O47" s="4">
        <f t="shared" ca="1" si="30"/>
        <v>3479.4762418206728</v>
      </c>
      <c r="P47" s="4">
        <f t="shared" ca="1" si="30"/>
        <v>2825.758967201627</v>
      </c>
      <c r="Q47" s="4">
        <f t="shared" ca="1" si="30"/>
        <v>2301.074314680739</v>
      </c>
      <c r="R47" s="4">
        <f t="shared" ca="1" si="30"/>
        <v>1880.8805604100648</v>
      </c>
      <c r="S47" s="4">
        <f t="shared" ca="1" si="30"/>
        <v>1544.7530543822402</v>
      </c>
      <c r="T47" s="4">
        <f t="shared" ca="1" si="30"/>
        <v>1275.8626703279724</v>
      </c>
      <c r="U47" s="4">
        <f t="shared" ca="1" si="30"/>
        <v>1060.500335613759</v>
      </c>
      <c r="V47" s="4">
        <f t="shared" ca="1" si="30"/>
        <v>887.64764113942556</v>
      </c>
      <c r="W47" s="4">
        <f t="shared" ca="1" si="30"/>
        <v>748.59353123581388</v>
      </c>
      <c r="X47" s="4">
        <f t="shared" ca="1" si="30"/>
        <v>636.59707356230365</v>
      </c>
      <c r="Y47" s="4">
        <f t="shared" ca="1" si="30"/>
        <v>546.59630900450759</v>
      </c>
      <c r="Z47" s="4">
        <f t="shared" ca="1" si="30"/>
        <v>474.96318157182691</v>
      </c>
      <c r="AA47" s="9">
        <f t="shared" ca="1" si="30"/>
        <v>419.30454829508199</v>
      </c>
      <c r="AB47" s="4">
        <f t="shared" ca="1" si="30"/>
        <v>378.30926912412815</v>
      </c>
      <c r="AC47" s="4">
        <f t="shared" ca="1" si="30"/>
        <v>351.64137682546487</v>
      </c>
      <c r="AD47" s="4">
        <f t="shared" ca="1" si="30"/>
        <v>339.87932687983897</v>
      </c>
      <c r="AE47" s="4">
        <f t="shared" ca="1" si="30"/>
        <v>344.50132737986615</v>
      </c>
      <c r="AF47" s="4">
        <f t="shared" ca="1" si="30"/>
        <v>367.91674892763803</v>
      </c>
      <c r="AG47" s="4">
        <f t="shared" ca="1" si="30"/>
        <v>413.54361453234287</v>
      </c>
      <c r="AH47" s="4">
        <f t="shared" ca="1" si="30"/>
        <v>485.93216950785319</v>
      </c>
      <c r="AI47" s="4">
        <f t="shared" ca="1" si="30"/>
        <v>590.93453137036238</v>
      </c>
      <c r="AJ47" s="4">
        <f t="shared" ca="1" si="30"/>
        <v>735.92041973598714</v>
      </c>
      <c r="AK47" s="4">
        <f t="shared" ca="1" si="30"/>
        <v>930.03896621837691</v>
      </c>
      <c r="AL47" s="4">
        <f t="shared" ca="1" si="30"/>
        <v>1184.5266043263325</v>
      </c>
      <c r="AM47" s="4">
        <f t="shared" ca="1" si="30"/>
        <v>1513.0610393613931</v>
      </c>
      <c r="AN47" s="4">
        <f t="shared" ca="1" si="30"/>
        <v>1932.1612983155032</v>
      </c>
      <c r="AO47" s="3"/>
      <c r="AP47" s="3"/>
      <c r="AQ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</row>
    <row r="48" spans="13:74" ht="6" customHeight="1" x14ac:dyDescent="0.15">
      <c r="M48">
        <f t="shared" si="5"/>
        <v>-2.4</v>
      </c>
      <c r="N48" s="4">
        <f t="shared" ref="N48:AN48" ca="1" si="31">IMABS(IMSUM(IMPRODUCT(N79,N79,N79),IMPRODUCT(N79,N79,$G$2),IMPRODUCT(N79,$G$3),$G$4))^2</f>
        <v>5262.074710484475</v>
      </c>
      <c r="O48" s="4">
        <f t="shared" ca="1" si="31"/>
        <v>4323.1222616595624</v>
      </c>
      <c r="P48" s="4">
        <f t="shared" ca="1" si="31"/>
        <v>3558.9396868429289</v>
      </c>
      <c r="Q48" s="4">
        <f t="shared" ca="1" si="31"/>
        <v>2938.592070058266</v>
      </c>
      <c r="R48" s="4">
        <f t="shared" ca="1" si="31"/>
        <v>2435.9600280591908</v>
      </c>
      <c r="S48" s="4">
        <f t="shared" ca="1" si="31"/>
        <v>2029.1720802269656</v>
      </c>
      <c r="T48" s="4">
        <f t="shared" ca="1" si="31"/>
        <v>1700.083098468024</v>
      </c>
      <c r="U48" s="4">
        <f t="shared" ca="1" si="31"/>
        <v>1433.7988371116514</v>
      </c>
      <c r="V48" s="4">
        <f t="shared" ca="1" si="31"/>
        <v>1218.246542807537</v>
      </c>
      <c r="W48" s="4">
        <f t="shared" ca="1" si="31"/>
        <v>1043.7916444234179</v>
      </c>
      <c r="X48" s="4">
        <f t="shared" ca="1" si="31"/>
        <v>902.90052294270151</v>
      </c>
      <c r="Y48" s="4">
        <f t="shared" ca="1" si="31"/>
        <v>789.84936136203692</v>
      </c>
      <c r="Z48" s="4">
        <f t="shared" ca="1" si="31"/>
        <v>700.47907458897146</v>
      </c>
      <c r="AA48" s="9">
        <f t="shared" ca="1" si="31"/>
        <v>631.99631933952935</v>
      </c>
      <c r="AB48" s="4">
        <f t="shared" ca="1" si="31"/>
        <v>582.82058403583596</v>
      </c>
      <c r="AC48" s="4">
        <f t="shared" ca="1" si="31"/>
        <v>552.47735870373663</v>
      </c>
      <c r="AD48" s="4">
        <f t="shared" ca="1" si="31"/>
        <v>541.53738487038447</v>
      </c>
      <c r="AE48" s="4">
        <f t="shared" ca="1" si="31"/>
        <v>551.60198546189542</v>
      </c>
      <c r="AF48" s="4">
        <f t="shared" ca="1" si="31"/>
        <v>585.33447470089038</v>
      </c>
      <c r="AG48" s="4">
        <f t="shared" ca="1" si="31"/>
        <v>646.53764800418912</v>
      </c>
      <c r="AH48" s="4">
        <f t="shared" ca="1" si="31"/>
        <v>740.27735188035649</v>
      </c>
      <c r="AI48" s="4">
        <f t="shared" ca="1" si="31"/>
        <v>873.05213382735144</v>
      </c>
      <c r="AJ48" s="4">
        <f t="shared" ca="1" si="31"/>
        <v>1053.0089722301148</v>
      </c>
      <c r="AK48" s="4">
        <f t="shared" ca="1" si="31"/>
        <v>1290.2050862581934</v>
      </c>
      <c r="AL48" s="4">
        <f t="shared" ca="1" si="31"/>
        <v>1596.9158257633669</v>
      </c>
      <c r="AM48" s="4">
        <f t="shared" ca="1" si="31"/>
        <v>1987.9886411772216</v>
      </c>
      <c r="AN48" s="4">
        <f t="shared" ca="1" si="31"/>
        <v>2481.2431334087933</v>
      </c>
      <c r="AO48" s="3"/>
      <c r="AP48" s="3"/>
      <c r="AQ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</row>
    <row r="49" spans="11:74" ht="6" customHeight="1" thickBot="1" x14ac:dyDescent="0.2">
      <c r="M49">
        <f t="shared" si="5"/>
        <v>-2.6</v>
      </c>
      <c r="N49" s="4">
        <f t="shared" ref="N49:AN49" ca="1" si="32">IMABS(IMSUM(IMPRODUCT(N80,N80,N80),IMPRODUCT(N80,N80,$G$2),IMPRODUCT(N80,$G$3),$G$4))^2</f>
        <v>6445.0594804750726</v>
      </c>
      <c r="O49" s="4">
        <f t="shared" ca="1" si="32"/>
        <v>5360.455414705445</v>
      </c>
      <c r="P49" s="4">
        <f t="shared" ca="1" si="32"/>
        <v>4469.0086455095707</v>
      </c>
      <c r="Q49" s="4">
        <f t="shared" ca="1" si="32"/>
        <v>3737.9530267050941</v>
      </c>
      <c r="R49" s="4">
        <f t="shared" ca="1" si="32"/>
        <v>3139.477989626796</v>
      </c>
      <c r="S49" s="4">
        <f t="shared" ca="1" si="32"/>
        <v>2650.1609130240454</v>
      </c>
      <c r="T49" s="4">
        <f t="shared" ca="1" si="32"/>
        <v>2250.4455729585752</v>
      </c>
      <c r="U49" s="4">
        <f t="shared" ca="1" si="32"/>
        <v>1924.1666727019201</v>
      </c>
      <c r="V49" s="4">
        <f t="shared" ca="1" si="32"/>
        <v>1658.1204526331858</v>
      </c>
      <c r="W49" s="4">
        <f t="shared" ca="1" si="32"/>
        <v>1441.6813801365513</v>
      </c>
      <c r="X49" s="4">
        <f t="shared" ca="1" si="32"/>
        <v>1266.4649194989229</v>
      </c>
      <c r="Y49" s="4">
        <f t="shared" ca="1" si="32"/>
        <v>1126.0363818075543</v>
      </c>
      <c r="Z49" s="4">
        <f t="shared" ca="1" si="32"/>
        <v>1015.6658548476381</v>
      </c>
      <c r="AA49" s="11">
        <f t="shared" ca="1" si="32"/>
        <v>932.12921299992388</v>
      </c>
      <c r="AB49" s="4">
        <f t="shared" ca="1" si="32"/>
        <v>873.55520713834517</v>
      </c>
      <c r="AC49" s="4">
        <f t="shared" ca="1" si="32"/>
        <v>839.31863452759706</v>
      </c>
      <c r="AD49" s="4">
        <f t="shared" ca="1" si="32"/>
        <v>829.97958872077822</v>
      </c>
      <c r="AE49" s="4">
        <f t="shared" ca="1" si="32"/>
        <v>847.26878945698979</v>
      </c>
      <c r="AF49" s="4">
        <f t="shared" ca="1" si="32"/>
        <v>894.1189925589573</v>
      </c>
      <c r="AG49" s="4">
        <f t="shared" ca="1" si="32"/>
        <v>974.74247983062617</v>
      </c>
      <c r="AH49" s="4">
        <f t="shared" ca="1" si="32"/>
        <v>1094.7546289547765</v>
      </c>
      <c r="AI49" s="4">
        <f t="shared" ca="1" si="32"/>
        <v>1261.3435633906536</v>
      </c>
      <c r="AJ49" s="4">
        <f t="shared" ca="1" si="32"/>
        <v>1483.4858822715391</v>
      </c>
      <c r="AK49" s="4">
        <f t="shared" ca="1" si="32"/>
        <v>1772.2084703024348</v>
      </c>
      <c r="AL49" s="4">
        <f t="shared" ca="1" si="32"/>
        <v>2140.8963876575781</v>
      </c>
      <c r="AM49" s="4">
        <f t="shared" ca="1" si="32"/>
        <v>2605.6468398781421</v>
      </c>
      <c r="AN49" s="4">
        <f t="shared" ca="1" si="32"/>
        <v>3185.6692277697875</v>
      </c>
      <c r="AO49" s="3"/>
      <c r="AP49" s="3"/>
      <c r="AQ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</row>
    <row r="50" spans="11:74" ht="8.1" customHeight="1" x14ac:dyDescent="0.15"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</row>
    <row r="51" spans="11:74" ht="8.1" customHeight="1" x14ac:dyDescent="0.15">
      <c r="AP51" s="3"/>
      <c r="AQ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</row>
    <row r="52" spans="11:74" ht="8.1" customHeight="1" x14ac:dyDescent="0.15">
      <c r="AP52" s="3"/>
      <c r="AQ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</row>
    <row r="53" spans="11:74" ht="15.75" customHeight="1" x14ac:dyDescent="0.15">
      <c r="K53" t="s">
        <v>18</v>
      </c>
      <c r="M53" t="s">
        <v>16</v>
      </c>
      <c r="N53">
        <v>-2.6</v>
      </c>
      <c r="O53">
        <f>N53+0.2</f>
        <v>-2.4</v>
      </c>
      <c r="P53">
        <f t="shared" ref="P53:AN53" si="33">O53+0.2</f>
        <v>-2.1999999999999997</v>
      </c>
      <c r="Q53">
        <f t="shared" si="33"/>
        <v>-1.9999999999999998</v>
      </c>
      <c r="R53">
        <f t="shared" si="33"/>
        <v>-1.7999999999999998</v>
      </c>
      <c r="S53">
        <f t="shared" si="33"/>
        <v>-1.5999999999999999</v>
      </c>
      <c r="T53">
        <f t="shared" si="33"/>
        <v>-1.4</v>
      </c>
      <c r="U53">
        <f t="shared" si="33"/>
        <v>-1.2</v>
      </c>
      <c r="V53">
        <f t="shared" si="33"/>
        <v>-1</v>
      </c>
      <c r="W53">
        <f t="shared" si="33"/>
        <v>-0.8</v>
      </c>
      <c r="X53">
        <f t="shared" si="33"/>
        <v>-0.60000000000000009</v>
      </c>
      <c r="Y53">
        <f t="shared" si="33"/>
        <v>-0.40000000000000008</v>
      </c>
      <c r="Z53">
        <f t="shared" si="33"/>
        <v>-0.20000000000000007</v>
      </c>
      <c r="AA53">
        <f t="shared" si="33"/>
        <v>0</v>
      </c>
      <c r="AB53">
        <f t="shared" si="33"/>
        <v>0.2</v>
      </c>
      <c r="AC53">
        <f t="shared" si="33"/>
        <v>0.4</v>
      </c>
      <c r="AD53">
        <f t="shared" si="33"/>
        <v>0.60000000000000009</v>
      </c>
      <c r="AE53">
        <f t="shared" si="33"/>
        <v>0.8</v>
      </c>
      <c r="AF53">
        <f t="shared" si="33"/>
        <v>1</v>
      </c>
      <c r="AG53">
        <f t="shared" si="33"/>
        <v>1.2</v>
      </c>
      <c r="AH53">
        <f t="shared" si="33"/>
        <v>1.4</v>
      </c>
      <c r="AI53">
        <f t="shared" si="33"/>
        <v>1.5999999999999999</v>
      </c>
      <c r="AJ53">
        <f t="shared" si="33"/>
        <v>1.7999999999999998</v>
      </c>
      <c r="AK53">
        <f t="shared" si="33"/>
        <v>1.9999999999999998</v>
      </c>
      <c r="AL53">
        <f t="shared" si="33"/>
        <v>2.1999999999999997</v>
      </c>
      <c r="AM53">
        <f t="shared" si="33"/>
        <v>2.4</v>
      </c>
      <c r="AN53">
        <f t="shared" si="33"/>
        <v>2.6</v>
      </c>
      <c r="AP53" s="3"/>
      <c r="AQ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</row>
    <row r="54" spans="11:74" x14ac:dyDescent="0.15">
      <c r="M54">
        <v>2.6</v>
      </c>
      <c r="N54" t="str">
        <f t="shared" ref="N54:W63" si="34">COMPLEX(N$53,$M54)</f>
        <v>-2.6+2.6i</v>
      </c>
      <c r="O54" t="str">
        <f t="shared" si="34"/>
        <v>-2.4+2.6i</v>
      </c>
      <c r="P54" t="str">
        <f t="shared" si="34"/>
        <v>-2.2+2.6i</v>
      </c>
      <c r="Q54" t="str">
        <f t="shared" si="34"/>
        <v>-2+2.6i</v>
      </c>
      <c r="R54" t="str">
        <f t="shared" si="34"/>
        <v>-1.8+2.6i</v>
      </c>
      <c r="S54" t="str">
        <f t="shared" si="34"/>
        <v>-1.6+2.6i</v>
      </c>
      <c r="T54" t="str">
        <f t="shared" si="34"/>
        <v>-1.4+2.6i</v>
      </c>
      <c r="U54" t="str">
        <f t="shared" si="34"/>
        <v>-1.2+2.6i</v>
      </c>
      <c r="V54" t="str">
        <f t="shared" si="34"/>
        <v>-1+2.6i</v>
      </c>
      <c r="W54" t="str">
        <f t="shared" si="34"/>
        <v>-0.8+2.6i</v>
      </c>
      <c r="X54" t="str">
        <f t="shared" ref="X54:AG63" si="35">COMPLEX(X$53,$M54)</f>
        <v>-0.6+2.6i</v>
      </c>
      <c r="Y54" t="str">
        <f t="shared" si="35"/>
        <v>-0.4+2.6i</v>
      </c>
      <c r="Z54" t="str">
        <f t="shared" si="35"/>
        <v>-0.2+2.6i</v>
      </c>
      <c r="AA54" t="str">
        <f t="shared" si="35"/>
        <v>2.6i</v>
      </c>
      <c r="AB54" t="str">
        <f t="shared" si="35"/>
        <v>0.2+2.6i</v>
      </c>
      <c r="AC54" t="str">
        <f t="shared" si="35"/>
        <v>0.4+2.6i</v>
      </c>
      <c r="AD54" t="str">
        <f t="shared" si="35"/>
        <v>0.6+2.6i</v>
      </c>
      <c r="AE54" t="str">
        <f t="shared" si="35"/>
        <v>0.8+2.6i</v>
      </c>
      <c r="AF54" t="str">
        <f t="shared" si="35"/>
        <v>1+2.6i</v>
      </c>
      <c r="AG54" t="str">
        <f t="shared" si="35"/>
        <v>1.2+2.6i</v>
      </c>
      <c r="AH54" t="str">
        <f t="shared" ref="AH54:AN63" si="36">COMPLEX(AH$53,$M54)</f>
        <v>1.4+2.6i</v>
      </c>
      <c r="AI54" t="str">
        <f t="shared" si="36"/>
        <v>1.6+2.6i</v>
      </c>
      <c r="AJ54" t="str">
        <f t="shared" si="36"/>
        <v>1.8+2.6i</v>
      </c>
      <c r="AK54" t="str">
        <f t="shared" si="36"/>
        <v>2+2.6i</v>
      </c>
      <c r="AL54" t="str">
        <f t="shared" si="36"/>
        <v>2.2+2.6i</v>
      </c>
      <c r="AM54" t="str">
        <f t="shared" si="36"/>
        <v>2.4+2.6i</v>
      </c>
      <c r="AN54" t="str">
        <f t="shared" si="36"/>
        <v>2.6+2.6i</v>
      </c>
    </row>
    <row r="55" spans="11:74" x14ac:dyDescent="0.15">
      <c r="M55">
        <f>M54-0.2</f>
        <v>2.4</v>
      </c>
      <c r="N55" t="str">
        <f t="shared" si="34"/>
        <v>-2.6+2.4i</v>
      </c>
      <c r="O55" t="str">
        <f t="shared" si="34"/>
        <v>-2.4+2.4i</v>
      </c>
      <c r="P55" t="str">
        <f t="shared" si="34"/>
        <v>-2.2+2.4i</v>
      </c>
      <c r="Q55" t="str">
        <f t="shared" si="34"/>
        <v>-2+2.4i</v>
      </c>
      <c r="R55" t="str">
        <f t="shared" si="34"/>
        <v>-1.8+2.4i</v>
      </c>
      <c r="S55" t="str">
        <f t="shared" si="34"/>
        <v>-1.6+2.4i</v>
      </c>
      <c r="T55" t="str">
        <f t="shared" si="34"/>
        <v>-1.4+2.4i</v>
      </c>
      <c r="U55" t="str">
        <f t="shared" si="34"/>
        <v>-1.2+2.4i</v>
      </c>
      <c r="V55" t="str">
        <f t="shared" si="34"/>
        <v>-1+2.4i</v>
      </c>
      <c r="W55" t="str">
        <f t="shared" si="34"/>
        <v>-0.8+2.4i</v>
      </c>
      <c r="X55" t="str">
        <f t="shared" si="35"/>
        <v>-0.6+2.4i</v>
      </c>
      <c r="Y55" t="str">
        <f t="shared" si="35"/>
        <v>-0.4+2.4i</v>
      </c>
      <c r="Z55" t="str">
        <f t="shared" si="35"/>
        <v>-0.2+2.4i</v>
      </c>
      <c r="AA55" t="str">
        <f t="shared" si="35"/>
        <v>2.4i</v>
      </c>
      <c r="AB55" t="str">
        <f t="shared" si="35"/>
        <v>0.2+2.4i</v>
      </c>
      <c r="AC55" t="str">
        <f t="shared" si="35"/>
        <v>0.4+2.4i</v>
      </c>
      <c r="AD55" t="str">
        <f t="shared" si="35"/>
        <v>0.6+2.4i</v>
      </c>
      <c r="AE55" t="str">
        <f t="shared" si="35"/>
        <v>0.8+2.4i</v>
      </c>
      <c r="AF55" t="str">
        <f t="shared" si="35"/>
        <v>1+2.4i</v>
      </c>
      <c r="AG55" t="str">
        <f t="shared" si="35"/>
        <v>1.2+2.4i</v>
      </c>
      <c r="AH55" t="str">
        <f t="shared" si="36"/>
        <v>1.4+2.4i</v>
      </c>
      <c r="AI55" t="str">
        <f t="shared" si="36"/>
        <v>1.6+2.4i</v>
      </c>
      <c r="AJ55" t="str">
        <f t="shared" si="36"/>
        <v>1.8+2.4i</v>
      </c>
      <c r="AK55" t="str">
        <f t="shared" si="36"/>
        <v>2+2.4i</v>
      </c>
      <c r="AL55" t="str">
        <f t="shared" si="36"/>
        <v>2.2+2.4i</v>
      </c>
      <c r="AM55" t="str">
        <f t="shared" si="36"/>
        <v>2.4+2.4i</v>
      </c>
      <c r="AN55" t="str">
        <f t="shared" si="36"/>
        <v>2.6+2.4i</v>
      </c>
    </row>
    <row r="56" spans="11:74" x14ac:dyDescent="0.15">
      <c r="M56">
        <f t="shared" ref="M56:M80" si="37">M55-0.2</f>
        <v>2.1999999999999997</v>
      </c>
      <c r="N56" t="str">
        <f t="shared" si="34"/>
        <v>-2.6+2.2i</v>
      </c>
      <c r="O56" t="str">
        <f t="shared" si="34"/>
        <v>-2.4+2.2i</v>
      </c>
      <c r="P56" t="str">
        <f t="shared" si="34"/>
        <v>-2.2+2.2i</v>
      </c>
      <c r="Q56" t="str">
        <f t="shared" si="34"/>
        <v>-2+2.2i</v>
      </c>
      <c r="R56" t="str">
        <f t="shared" si="34"/>
        <v>-1.8+2.2i</v>
      </c>
      <c r="S56" t="str">
        <f t="shared" si="34"/>
        <v>-1.6+2.2i</v>
      </c>
      <c r="T56" t="str">
        <f t="shared" si="34"/>
        <v>-1.4+2.2i</v>
      </c>
      <c r="U56" t="str">
        <f t="shared" si="34"/>
        <v>-1.2+2.2i</v>
      </c>
      <c r="V56" t="str">
        <f t="shared" si="34"/>
        <v>-1+2.2i</v>
      </c>
      <c r="W56" t="str">
        <f t="shared" si="34"/>
        <v>-0.8+2.2i</v>
      </c>
      <c r="X56" t="str">
        <f t="shared" si="35"/>
        <v>-0.6+2.2i</v>
      </c>
      <c r="Y56" t="str">
        <f t="shared" si="35"/>
        <v>-0.4+2.2i</v>
      </c>
      <c r="Z56" t="str">
        <f t="shared" si="35"/>
        <v>-0.2+2.2i</v>
      </c>
      <c r="AA56" t="str">
        <f t="shared" si="35"/>
        <v>2.2i</v>
      </c>
      <c r="AB56" t="str">
        <f t="shared" si="35"/>
        <v>0.2+2.2i</v>
      </c>
      <c r="AC56" t="str">
        <f t="shared" si="35"/>
        <v>0.4+2.2i</v>
      </c>
      <c r="AD56" t="str">
        <f t="shared" si="35"/>
        <v>0.6+2.2i</v>
      </c>
      <c r="AE56" t="str">
        <f t="shared" si="35"/>
        <v>0.8+2.2i</v>
      </c>
      <c r="AF56" t="str">
        <f t="shared" si="35"/>
        <v>1+2.2i</v>
      </c>
      <c r="AG56" t="str">
        <f t="shared" si="35"/>
        <v>1.2+2.2i</v>
      </c>
      <c r="AH56" t="str">
        <f t="shared" si="36"/>
        <v>1.4+2.2i</v>
      </c>
      <c r="AI56" t="str">
        <f t="shared" si="36"/>
        <v>1.6+2.2i</v>
      </c>
      <c r="AJ56" t="str">
        <f t="shared" si="36"/>
        <v>1.8+2.2i</v>
      </c>
      <c r="AK56" t="str">
        <f t="shared" si="36"/>
        <v>2+2.2i</v>
      </c>
      <c r="AL56" t="str">
        <f t="shared" si="36"/>
        <v>2.2+2.2i</v>
      </c>
      <c r="AM56" t="str">
        <f t="shared" si="36"/>
        <v>2.4+2.2i</v>
      </c>
      <c r="AN56" t="str">
        <f t="shared" si="36"/>
        <v>2.6+2.2i</v>
      </c>
    </row>
    <row r="57" spans="11:74" ht="12" customHeight="1" x14ac:dyDescent="0.15">
      <c r="M57">
        <f t="shared" si="37"/>
        <v>1.9999999999999998</v>
      </c>
      <c r="N57" t="str">
        <f t="shared" si="34"/>
        <v>-2.6+2i</v>
      </c>
      <c r="O57" t="str">
        <f t="shared" si="34"/>
        <v>-2.4+2i</v>
      </c>
      <c r="P57" t="str">
        <f t="shared" si="34"/>
        <v>-2.2+2i</v>
      </c>
      <c r="Q57" t="str">
        <f t="shared" si="34"/>
        <v>-2+2i</v>
      </c>
      <c r="R57" t="str">
        <f t="shared" si="34"/>
        <v>-1.8+2i</v>
      </c>
      <c r="S57" t="str">
        <f t="shared" si="34"/>
        <v>-1.6+2i</v>
      </c>
      <c r="T57" t="str">
        <f t="shared" si="34"/>
        <v>-1.4+2i</v>
      </c>
      <c r="U57" t="str">
        <f t="shared" si="34"/>
        <v>-1.2+2i</v>
      </c>
      <c r="V57" t="str">
        <f t="shared" si="34"/>
        <v>-1+2i</v>
      </c>
      <c r="W57" t="str">
        <f t="shared" si="34"/>
        <v>-0.8+2i</v>
      </c>
      <c r="X57" t="str">
        <f t="shared" si="35"/>
        <v>-0.6+2i</v>
      </c>
      <c r="Y57" t="str">
        <f t="shared" si="35"/>
        <v>-0.4+2i</v>
      </c>
      <c r="Z57" t="str">
        <f t="shared" si="35"/>
        <v>-0.2+2i</v>
      </c>
      <c r="AA57" t="str">
        <f t="shared" si="35"/>
        <v>2i</v>
      </c>
      <c r="AB57" t="str">
        <f t="shared" si="35"/>
        <v>0.2+2i</v>
      </c>
      <c r="AC57" t="str">
        <f t="shared" si="35"/>
        <v>0.4+2i</v>
      </c>
      <c r="AD57" t="str">
        <f t="shared" si="35"/>
        <v>0.6+2i</v>
      </c>
      <c r="AE57" t="str">
        <f t="shared" si="35"/>
        <v>0.8+2i</v>
      </c>
      <c r="AF57" t="str">
        <f t="shared" si="35"/>
        <v>1+2i</v>
      </c>
      <c r="AG57" t="str">
        <f t="shared" si="35"/>
        <v>1.2+2i</v>
      </c>
      <c r="AH57" t="str">
        <f t="shared" si="36"/>
        <v>1.4+2i</v>
      </c>
      <c r="AI57" t="str">
        <f t="shared" si="36"/>
        <v>1.6+2i</v>
      </c>
      <c r="AJ57" t="str">
        <f t="shared" si="36"/>
        <v>1.8+2i</v>
      </c>
      <c r="AK57" t="str">
        <f t="shared" si="36"/>
        <v>2+2i</v>
      </c>
      <c r="AL57" t="str">
        <f t="shared" si="36"/>
        <v>2.2+2i</v>
      </c>
      <c r="AM57" t="str">
        <f t="shared" si="36"/>
        <v>2.4+2i</v>
      </c>
      <c r="AN57" t="str">
        <f t="shared" si="36"/>
        <v>2.6+2i</v>
      </c>
    </row>
    <row r="58" spans="11:74" ht="12" customHeight="1" x14ac:dyDescent="0.15">
      <c r="M58">
        <f t="shared" si="37"/>
        <v>1.7999999999999998</v>
      </c>
      <c r="N58" t="str">
        <f t="shared" si="34"/>
        <v>-2.6+1.8i</v>
      </c>
      <c r="O58" t="str">
        <f t="shared" si="34"/>
        <v>-2.4+1.8i</v>
      </c>
      <c r="P58" t="str">
        <f t="shared" si="34"/>
        <v>-2.2+1.8i</v>
      </c>
      <c r="Q58" t="str">
        <f t="shared" si="34"/>
        <v>-2+1.8i</v>
      </c>
      <c r="R58" t="str">
        <f t="shared" si="34"/>
        <v>-1.8+1.8i</v>
      </c>
      <c r="S58" t="str">
        <f t="shared" si="34"/>
        <v>-1.6+1.8i</v>
      </c>
      <c r="T58" t="str">
        <f t="shared" si="34"/>
        <v>-1.4+1.8i</v>
      </c>
      <c r="U58" t="str">
        <f t="shared" si="34"/>
        <v>-1.2+1.8i</v>
      </c>
      <c r="V58" t="str">
        <f t="shared" si="34"/>
        <v>-1+1.8i</v>
      </c>
      <c r="W58" t="str">
        <f t="shared" si="34"/>
        <v>-0.8+1.8i</v>
      </c>
      <c r="X58" t="str">
        <f t="shared" si="35"/>
        <v>-0.6+1.8i</v>
      </c>
      <c r="Y58" t="str">
        <f t="shared" si="35"/>
        <v>-0.4+1.8i</v>
      </c>
      <c r="Z58" t="str">
        <f t="shared" si="35"/>
        <v>-0.2+1.8i</v>
      </c>
      <c r="AA58" t="str">
        <f t="shared" si="35"/>
        <v>1.8i</v>
      </c>
      <c r="AB58" t="str">
        <f t="shared" si="35"/>
        <v>0.2+1.8i</v>
      </c>
      <c r="AC58" t="str">
        <f t="shared" si="35"/>
        <v>0.4+1.8i</v>
      </c>
      <c r="AD58" t="str">
        <f t="shared" si="35"/>
        <v>0.6+1.8i</v>
      </c>
      <c r="AE58" t="str">
        <f t="shared" si="35"/>
        <v>0.8+1.8i</v>
      </c>
      <c r="AF58" t="str">
        <f t="shared" si="35"/>
        <v>1+1.8i</v>
      </c>
      <c r="AG58" t="str">
        <f t="shared" si="35"/>
        <v>1.2+1.8i</v>
      </c>
      <c r="AH58" t="str">
        <f t="shared" si="36"/>
        <v>1.4+1.8i</v>
      </c>
      <c r="AI58" t="str">
        <f t="shared" si="36"/>
        <v>1.6+1.8i</v>
      </c>
      <c r="AJ58" t="str">
        <f t="shared" si="36"/>
        <v>1.8+1.8i</v>
      </c>
      <c r="AK58" t="str">
        <f t="shared" si="36"/>
        <v>2+1.8i</v>
      </c>
      <c r="AL58" t="str">
        <f t="shared" si="36"/>
        <v>2.2+1.8i</v>
      </c>
      <c r="AM58" t="str">
        <f t="shared" si="36"/>
        <v>2.4+1.8i</v>
      </c>
      <c r="AN58" t="str">
        <f t="shared" si="36"/>
        <v>2.6+1.8i</v>
      </c>
    </row>
    <row r="59" spans="11:74" ht="12" customHeight="1" x14ac:dyDescent="0.15">
      <c r="M59">
        <f t="shared" si="37"/>
        <v>1.5999999999999999</v>
      </c>
      <c r="N59" t="str">
        <f t="shared" si="34"/>
        <v>-2.6+1.6i</v>
      </c>
      <c r="O59" t="str">
        <f t="shared" si="34"/>
        <v>-2.4+1.6i</v>
      </c>
      <c r="P59" t="str">
        <f t="shared" si="34"/>
        <v>-2.2+1.6i</v>
      </c>
      <c r="Q59" t="str">
        <f t="shared" si="34"/>
        <v>-2+1.6i</v>
      </c>
      <c r="R59" t="str">
        <f t="shared" si="34"/>
        <v>-1.8+1.6i</v>
      </c>
      <c r="S59" t="str">
        <f t="shared" si="34"/>
        <v>-1.6+1.6i</v>
      </c>
      <c r="T59" t="str">
        <f t="shared" si="34"/>
        <v>-1.4+1.6i</v>
      </c>
      <c r="U59" t="str">
        <f t="shared" si="34"/>
        <v>-1.2+1.6i</v>
      </c>
      <c r="V59" t="str">
        <f t="shared" si="34"/>
        <v>-1+1.6i</v>
      </c>
      <c r="W59" t="str">
        <f t="shared" si="34"/>
        <v>-0.8+1.6i</v>
      </c>
      <c r="X59" t="str">
        <f t="shared" si="35"/>
        <v>-0.6+1.6i</v>
      </c>
      <c r="Y59" t="str">
        <f t="shared" si="35"/>
        <v>-0.4+1.6i</v>
      </c>
      <c r="Z59" t="str">
        <f t="shared" si="35"/>
        <v>-0.2+1.6i</v>
      </c>
      <c r="AA59" t="str">
        <f t="shared" si="35"/>
        <v>1.6i</v>
      </c>
      <c r="AB59" t="str">
        <f t="shared" si="35"/>
        <v>0.2+1.6i</v>
      </c>
      <c r="AC59" t="str">
        <f t="shared" si="35"/>
        <v>0.4+1.6i</v>
      </c>
      <c r="AD59" t="str">
        <f t="shared" si="35"/>
        <v>0.6+1.6i</v>
      </c>
      <c r="AE59" t="str">
        <f t="shared" si="35"/>
        <v>0.8+1.6i</v>
      </c>
      <c r="AF59" t="str">
        <f t="shared" si="35"/>
        <v>1+1.6i</v>
      </c>
      <c r="AG59" t="str">
        <f t="shared" si="35"/>
        <v>1.2+1.6i</v>
      </c>
      <c r="AH59" t="str">
        <f t="shared" si="36"/>
        <v>1.4+1.6i</v>
      </c>
      <c r="AI59" t="str">
        <f t="shared" si="36"/>
        <v>1.6+1.6i</v>
      </c>
      <c r="AJ59" t="str">
        <f t="shared" si="36"/>
        <v>1.8+1.6i</v>
      </c>
      <c r="AK59" t="str">
        <f t="shared" si="36"/>
        <v>2+1.6i</v>
      </c>
      <c r="AL59" t="str">
        <f t="shared" si="36"/>
        <v>2.2+1.6i</v>
      </c>
      <c r="AM59" t="str">
        <f t="shared" si="36"/>
        <v>2.4+1.6i</v>
      </c>
      <c r="AN59" t="str">
        <f t="shared" si="36"/>
        <v>2.6+1.6i</v>
      </c>
    </row>
    <row r="60" spans="11:74" ht="12" customHeight="1" x14ac:dyDescent="0.15">
      <c r="M60">
        <f t="shared" si="37"/>
        <v>1.4</v>
      </c>
      <c r="N60" t="str">
        <f t="shared" si="34"/>
        <v>-2.6+1.4i</v>
      </c>
      <c r="O60" t="str">
        <f t="shared" si="34"/>
        <v>-2.4+1.4i</v>
      </c>
      <c r="P60" t="str">
        <f t="shared" si="34"/>
        <v>-2.2+1.4i</v>
      </c>
      <c r="Q60" t="str">
        <f t="shared" si="34"/>
        <v>-2+1.4i</v>
      </c>
      <c r="R60" t="str">
        <f t="shared" si="34"/>
        <v>-1.8+1.4i</v>
      </c>
      <c r="S60" t="str">
        <f t="shared" si="34"/>
        <v>-1.6+1.4i</v>
      </c>
      <c r="T60" t="str">
        <f t="shared" si="34"/>
        <v>-1.4+1.4i</v>
      </c>
      <c r="U60" t="str">
        <f t="shared" si="34"/>
        <v>-1.2+1.4i</v>
      </c>
      <c r="V60" t="str">
        <f t="shared" si="34"/>
        <v>-1+1.4i</v>
      </c>
      <c r="W60" t="str">
        <f t="shared" si="34"/>
        <v>-0.8+1.4i</v>
      </c>
      <c r="X60" t="str">
        <f t="shared" si="35"/>
        <v>-0.6+1.4i</v>
      </c>
      <c r="Y60" t="str">
        <f t="shared" si="35"/>
        <v>-0.4+1.4i</v>
      </c>
      <c r="Z60" t="str">
        <f t="shared" si="35"/>
        <v>-0.2+1.4i</v>
      </c>
      <c r="AA60" t="str">
        <f t="shared" si="35"/>
        <v>1.4i</v>
      </c>
      <c r="AB60" t="str">
        <f t="shared" si="35"/>
        <v>0.2+1.4i</v>
      </c>
      <c r="AC60" t="str">
        <f t="shared" si="35"/>
        <v>0.4+1.4i</v>
      </c>
      <c r="AD60" t="str">
        <f t="shared" si="35"/>
        <v>0.6+1.4i</v>
      </c>
      <c r="AE60" t="str">
        <f t="shared" si="35"/>
        <v>0.8+1.4i</v>
      </c>
      <c r="AF60" t="str">
        <f t="shared" si="35"/>
        <v>1+1.4i</v>
      </c>
      <c r="AG60" t="str">
        <f t="shared" si="35"/>
        <v>1.2+1.4i</v>
      </c>
      <c r="AH60" t="str">
        <f t="shared" si="36"/>
        <v>1.4+1.4i</v>
      </c>
      <c r="AI60" t="str">
        <f t="shared" si="36"/>
        <v>1.6+1.4i</v>
      </c>
      <c r="AJ60" t="str">
        <f t="shared" si="36"/>
        <v>1.8+1.4i</v>
      </c>
      <c r="AK60" t="str">
        <f t="shared" si="36"/>
        <v>2+1.4i</v>
      </c>
      <c r="AL60" t="str">
        <f t="shared" si="36"/>
        <v>2.2+1.4i</v>
      </c>
      <c r="AM60" t="str">
        <f t="shared" si="36"/>
        <v>2.4+1.4i</v>
      </c>
      <c r="AN60" t="str">
        <f t="shared" si="36"/>
        <v>2.6+1.4i</v>
      </c>
    </row>
    <row r="61" spans="11:74" ht="12" customHeight="1" x14ac:dyDescent="0.15">
      <c r="M61">
        <f t="shared" si="37"/>
        <v>1.2</v>
      </c>
      <c r="N61" t="str">
        <f t="shared" si="34"/>
        <v>-2.6+1.2i</v>
      </c>
      <c r="O61" t="str">
        <f t="shared" si="34"/>
        <v>-2.4+1.2i</v>
      </c>
      <c r="P61" t="str">
        <f t="shared" si="34"/>
        <v>-2.2+1.2i</v>
      </c>
      <c r="Q61" t="str">
        <f t="shared" si="34"/>
        <v>-2+1.2i</v>
      </c>
      <c r="R61" t="str">
        <f t="shared" si="34"/>
        <v>-1.8+1.2i</v>
      </c>
      <c r="S61" t="str">
        <f t="shared" si="34"/>
        <v>-1.6+1.2i</v>
      </c>
      <c r="T61" t="str">
        <f t="shared" si="34"/>
        <v>-1.4+1.2i</v>
      </c>
      <c r="U61" t="str">
        <f t="shared" si="34"/>
        <v>-1.2+1.2i</v>
      </c>
      <c r="V61" t="str">
        <f t="shared" si="34"/>
        <v>-1+1.2i</v>
      </c>
      <c r="W61" t="str">
        <f t="shared" si="34"/>
        <v>-0.8+1.2i</v>
      </c>
      <c r="X61" t="str">
        <f t="shared" si="35"/>
        <v>-0.6+1.2i</v>
      </c>
      <c r="Y61" t="str">
        <f t="shared" si="35"/>
        <v>-0.4+1.2i</v>
      </c>
      <c r="Z61" t="str">
        <f t="shared" si="35"/>
        <v>-0.2+1.2i</v>
      </c>
      <c r="AA61" t="str">
        <f t="shared" si="35"/>
        <v>1.2i</v>
      </c>
      <c r="AB61" t="str">
        <f t="shared" si="35"/>
        <v>0.2+1.2i</v>
      </c>
      <c r="AC61" t="str">
        <f t="shared" si="35"/>
        <v>0.4+1.2i</v>
      </c>
      <c r="AD61" t="str">
        <f t="shared" si="35"/>
        <v>0.6+1.2i</v>
      </c>
      <c r="AE61" t="str">
        <f t="shared" si="35"/>
        <v>0.8+1.2i</v>
      </c>
      <c r="AF61" t="str">
        <f t="shared" si="35"/>
        <v>1+1.2i</v>
      </c>
      <c r="AG61" t="str">
        <f t="shared" si="35"/>
        <v>1.2+1.2i</v>
      </c>
      <c r="AH61" t="str">
        <f t="shared" si="36"/>
        <v>1.4+1.2i</v>
      </c>
      <c r="AI61" t="str">
        <f t="shared" si="36"/>
        <v>1.6+1.2i</v>
      </c>
      <c r="AJ61" t="str">
        <f t="shared" si="36"/>
        <v>1.8+1.2i</v>
      </c>
      <c r="AK61" t="str">
        <f t="shared" si="36"/>
        <v>2+1.2i</v>
      </c>
      <c r="AL61" t="str">
        <f t="shared" si="36"/>
        <v>2.2+1.2i</v>
      </c>
      <c r="AM61" t="str">
        <f t="shared" si="36"/>
        <v>2.4+1.2i</v>
      </c>
      <c r="AN61" t="str">
        <f t="shared" si="36"/>
        <v>2.6+1.2i</v>
      </c>
    </row>
    <row r="62" spans="11:74" ht="12" customHeight="1" x14ac:dyDescent="0.15">
      <c r="M62">
        <f t="shared" si="37"/>
        <v>1</v>
      </c>
      <c r="N62" t="str">
        <f t="shared" si="34"/>
        <v>-2.6+i</v>
      </c>
      <c r="O62" t="str">
        <f t="shared" si="34"/>
        <v>-2.4+i</v>
      </c>
      <c r="P62" t="str">
        <f t="shared" si="34"/>
        <v>-2.2+i</v>
      </c>
      <c r="Q62" t="str">
        <f t="shared" si="34"/>
        <v>-2+i</v>
      </c>
      <c r="R62" t="str">
        <f t="shared" si="34"/>
        <v>-1.8+i</v>
      </c>
      <c r="S62" t="str">
        <f t="shared" si="34"/>
        <v>-1.6+i</v>
      </c>
      <c r="T62" t="str">
        <f t="shared" si="34"/>
        <v>-1.4+i</v>
      </c>
      <c r="U62" t="str">
        <f t="shared" si="34"/>
        <v>-1.2+i</v>
      </c>
      <c r="V62" t="str">
        <f t="shared" si="34"/>
        <v>-1+i</v>
      </c>
      <c r="W62" t="str">
        <f t="shared" si="34"/>
        <v>-0.8+i</v>
      </c>
      <c r="X62" t="str">
        <f t="shared" si="35"/>
        <v>-0.6+i</v>
      </c>
      <c r="Y62" t="str">
        <f t="shared" si="35"/>
        <v>-0.4+i</v>
      </c>
      <c r="Z62" t="str">
        <f t="shared" si="35"/>
        <v>-0.2+i</v>
      </c>
      <c r="AA62" t="str">
        <f t="shared" si="35"/>
        <v>i</v>
      </c>
      <c r="AB62" t="str">
        <f t="shared" si="35"/>
        <v>0.2+i</v>
      </c>
      <c r="AC62" t="str">
        <f t="shared" si="35"/>
        <v>0.4+i</v>
      </c>
      <c r="AD62" t="str">
        <f t="shared" si="35"/>
        <v>0.6+i</v>
      </c>
      <c r="AE62" t="str">
        <f t="shared" si="35"/>
        <v>0.8+i</v>
      </c>
      <c r="AF62" t="str">
        <f t="shared" si="35"/>
        <v>1+i</v>
      </c>
      <c r="AG62" t="str">
        <f t="shared" si="35"/>
        <v>1.2+i</v>
      </c>
      <c r="AH62" t="str">
        <f t="shared" si="36"/>
        <v>1.4+i</v>
      </c>
      <c r="AI62" t="str">
        <f t="shared" si="36"/>
        <v>1.6+i</v>
      </c>
      <c r="AJ62" t="str">
        <f t="shared" si="36"/>
        <v>1.8+i</v>
      </c>
      <c r="AK62" t="str">
        <f t="shared" si="36"/>
        <v>2+i</v>
      </c>
      <c r="AL62" t="str">
        <f t="shared" si="36"/>
        <v>2.2+i</v>
      </c>
      <c r="AM62" t="str">
        <f t="shared" si="36"/>
        <v>2.4+i</v>
      </c>
      <c r="AN62" t="str">
        <f t="shared" si="36"/>
        <v>2.6+i</v>
      </c>
    </row>
    <row r="63" spans="11:74" ht="12" customHeight="1" x14ac:dyDescent="0.15">
      <c r="M63">
        <f t="shared" si="37"/>
        <v>0.8</v>
      </c>
      <c r="N63" t="str">
        <f t="shared" si="34"/>
        <v>-2.6+0.8i</v>
      </c>
      <c r="O63" t="str">
        <f t="shared" si="34"/>
        <v>-2.4+0.8i</v>
      </c>
      <c r="P63" t="str">
        <f t="shared" si="34"/>
        <v>-2.2+0.8i</v>
      </c>
      <c r="Q63" t="str">
        <f t="shared" si="34"/>
        <v>-2+0.8i</v>
      </c>
      <c r="R63" t="str">
        <f t="shared" si="34"/>
        <v>-1.8+0.8i</v>
      </c>
      <c r="S63" t="str">
        <f t="shared" si="34"/>
        <v>-1.6+0.8i</v>
      </c>
      <c r="T63" t="str">
        <f t="shared" si="34"/>
        <v>-1.4+0.8i</v>
      </c>
      <c r="U63" t="str">
        <f t="shared" si="34"/>
        <v>-1.2+0.8i</v>
      </c>
      <c r="V63" t="str">
        <f t="shared" si="34"/>
        <v>-1+0.8i</v>
      </c>
      <c r="W63" t="str">
        <f t="shared" si="34"/>
        <v>-0.8+0.8i</v>
      </c>
      <c r="X63" t="str">
        <f t="shared" si="35"/>
        <v>-0.6+0.8i</v>
      </c>
      <c r="Y63" t="str">
        <f t="shared" si="35"/>
        <v>-0.4+0.8i</v>
      </c>
      <c r="Z63" t="str">
        <f t="shared" si="35"/>
        <v>-0.2+0.8i</v>
      </c>
      <c r="AA63" t="str">
        <f t="shared" si="35"/>
        <v>0.8i</v>
      </c>
      <c r="AB63" t="str">
        <f t="shared" si="35"/>
        <v>0.2+0.8i</v>
      </c>
      <c r="AC63" t="str">
        <f t="shared" si="35"/>
        <v>0.4+0.8i</v>
      </c>
      <c r="AD63" t="str">
        <f t="shared" si="35"/>
        <v>0.6+0.8i</v>
      </c>
      <c r="AE63" t="str">
        <f t="shared" si="35"/>
        <v>0.8+0.8i</v>
      </c>
      <c r="AF63" t="str">
        <f t="shared" si="35"/>
        <v>1+0.8i</v>
      </c>
      <c r="AG63" t="str">
        <f t="shared" si="35"/>
        <v>1.2+0.8i</v>
      </c>
      <c r="AH63" t="str">
        <f t="shared" si="36"/>
        <v>1.4+0.8i</v>
      </c>
      <c r="AI63" t="str">
        <f t="shared" si="36"/>
        <v>1.6+0.8i</v>
      </c>
      <c r="AJ63" t="str">
        <f t="shared" si="36"/>
        <v>1.8+0.8i</v>
      </c>
      <c r="AK63" t="str">
        <f t="shared" si="36"/>
        <v>2+0.8i</v>
      </c>
      <c r="AL63" t="str">
        <f t="shared" si="36"/>
        <v>2.2+0.8i</v>
      </c>
      <c r="AM63" t="str">
        <f t="shared" si="36"/>
        <v>2.4+0.8i</v>
      </c>
      <c r="AN63" t="str">
        <f t="shared" si="36"/>
        <v>2.6+0.8i</v>
      </c>
    </row>
    <row r="64" spans="11:74" ht="12" customHeight="1" x14ac:dyDescent="0.15">
      <c r="M64">
        <f t="shared" si="37"/>
        <v>0.60000000000000009</v>
      </c>
      <c r="N64" t="str">
        <f t="shared" ref="N64:W73" si="38">COMPLEX(N$53,$M64)</f>
        <v>-2.6+0.6i</v>
      </c>
      <c r="O64" t="str">
        <f t="shared" si="38"/>
        <v>-2.4+0.6i</v>
      </c>
      <c r="P64" t="str">
        <f t="shared" si="38"/>
        <v>-2.2+0.6i</v>
      </c>
      <c r="Q64" t="str">
        <f t="shared" si="38"/>
        <v>-2+0.6i</v>
      </c>
      <c r="R64" t="str">
        <f t="shared" si="38"/>
        <v>-1.8+0.6i</v>
      </c>
      <c r="S64" t="str">
        <f t="shared" si="38"/>
        <v>-1.6+0.6i</v>
      </c>
      <c r="T64" t="str">
        <f t="shared" si="38"/>
        <v>-1.4+0.6i</v>
      </c>
      <c r="U64" t="str">
        <f t="shared" si="38"/>
        <v>-1.2+0.6i</v>
      </c>
      <c r="V64" t="str">
        <f t="shared" si="38"/>
        <v>-1+0.6i</v>
      </c>
      <c r="W64" t="str">
        <f t="shared" si="38"/>
        <v>-0.8+0.6i</v>
      </c>
      <c r="X64" t="str">
        <f t="shared" ref="X64:AG73" si="39">COMPLEX(X$53,$M64)</f>
        <v>-0.6+0.6i</v>
      </c>
      <c r="Y64" t="str">
        <f t="shared" si="39"/>
        <v>-0.4+0.6i</v>
      </c>
      <c r="Z64" t="str">
        <f t="shared" si="39"/>
        <v>-0.2+0.6i</v>
      </c>
      <c r="AA64" t="str">
        <f t="shared" si="39"/>
        <v>0.6i</v>
      </c>
      <c r="AB64" t="str">
        <f t="shared" si="39"/>
        <v>0.2+0.6i</v>
      </c>
      <c r="AC64" t="str">
        <f t="shared" si="39"/>
        <v>0.4+0.6i</v>
      </c>
      <c r="AD64" t="str">
        <f t="shared" si="39"/>
        <v>0.6+0.6i</v>
      </c>
      <c r="AE64" t="str">
        <f t="shared" si="39"/>
        <v>0.8+0.6i</v>
      </c>
      <c r="AF64" t="str">
        <f t="shared" si="39"/>
        <v>1+0.6i</v>
      </c>
      <c r="AG64" t="str">
        <f t="shared" si="39"/>
        <v>1.2+0.6i</v>
      </c>
      <c r="AH64" t="str">
        <f t="shared" ref="AH64:AN73" si="40">COMPLEX(AH$53,$M64)</f>
        <v>1.4+0.6i</v>
      </c>
      <c r="AI64" t="str">
        <f t="shared" si="40"/>
        <v>1.6+0.6i</v>
      </c>
      <c r="AJ64" t="str">
        <f t="shared" si="40"/>
        <v>1.8+0.6i</v>
      </c>
      <c r="AK64" t="str">
        <f t="shared" si="40"/>
        <v>2+0.6i</v>
      </c>
      <c r="AL64" t="str">
        <f t="shared" si="40"/>
        <v>2.2+0.6i</v>
      </c>
      <c r="AM64" t="str">
        <f t="shared" si="40"/>
        <v>2.4+0.6i</v>
      </c>
      <c r="AN64" t="str">
        <f t="shared" si="40"/>
        <v>2.6+0.6i</v>
      </c>
    </row>
    <row r="65" spans="13:40" ht="12" customHeight="1" x14ac:dyDescent="0.15">
      <c r="M65">
        <f t="shared" si="37"/>
        <v>0.40000000000000008</v>
      </c>
      <c r="N65" t="str">
        <f t="shared" si="38"/>
        <v>-2.6+0.4i</v>
      </c>
      <c r="O65" t="str">
        <f t="shared" si="38"/>
        <v>-2.4+0.4i</v>
      </c>
      <c r="P65" t="str">
        <f t="shared" si="38"/>
        <v>-2.2+0.4i</v>
      </c>
      <c r="Q65" t="str">
        <f t="shared" si="38"/>
        <v>-2+0.4i</v>
      </c>
      <c r="R65" t="str">
        <f t="shared" si="38"/>
        <v>-1.8+0.4i</v>
      </c>
      <c r="S65" t="str">
        <f t="shared" si="38"/>
        <v>-1.6+0.4i</v>
      </c>
      <c r="T65" t="str">
        <f t="shared" si="38"/>
        <v>-1.4+0.4i</v>
      </c>
      <c r="U65" t="str">
        <f t="shared" si="38"/>
        <v>-1.2+0.4i</v>
      </c>
      <c r="V65" t="str">
        <f t="shared" si="38"/>
        <v>-1+0.4i</v>
      </c>
      <c r="W65" t="str">
        <f t="shared" si="38"/>
        <v>-0.8+0.4i</v>
      </c>
      <c r="X65" t="str">
        <f t="shared" si="39"/>
        <v>-0.6+0.4i</v>
      </c>
      <c r="Y65" t="str">
        <f t="shared" si="39"/>
        <v>-0.4+0.4i</v>
      </c>
      <c r="Z65" t="str">
        <f t="shared" si="39"/>
        <v>-0.2+0.4i</v>
      </c>
      <c r="AA65" t="str">
        <f t="shared" si="39"/>
        <v>0.4i</v>
      </c>
      <c r="AB65" t="str">
        <f t="shared" si="39"/>
        <v>0.2+0.4i</v>
      </c>
      <c r="AC65" t="str">
        <f t="shared" si="39"/>
        <v>0.4+0.4i</v>
      </c>
      <c r="AD65" t="str">
        <f t="shared" si="39"/>
        <v>0.6+0.4i</v>
      </c>
      <c r="AE65" t="str">
        <f t="shared" si="39"/>
        <v>0.8+0.4i</v>
      </c>
      <c r="AF65" t="str">
        <f t="shared" si="39"/>
        <v>1+0.4i</v>
      </c>
      <c r="AG65" t="str">
        <f t="shared" si="39"/>
        <v>1.2+0.4i</v>
      </c>
      <c r="AH65" t="str">
        <f t="shared" si="40"/>
        <v>1.4+0.4i</v>
      </c>
      <c r="AI65" t="str">
        <f t="shared" si="40"/>
        <v>1.6+0.4i</v>
      </c>
      <c r="AJ65" t="str">
        <f t="shared" si="40"/>
        <v>1.8+0.4i</v>
      </c>
      <c r="AK65" t="str">
        <f t="shared" si="40"/>
        <v>2+0.4i</v>
      </c>
      <c r="AL65" t="str">
        <f t="shared" si="40"/>
        <v>2.2+0.4i</v>
      </c>
      <c r="AM65" t="str">
        <f t="shared" si="40"/>
        <v>2.4+0.4i</v>
      </c>
      <c r="AN65" t="str">
        <f t="shared" si="40"/>
        <v>2.6+0.4i</v>
      </c>
    </row>
    <row r="66" spans="13:40" ht="12" customHeight="1" x14ac:dyDescent="0.15">
      <c r="M66">
        <f t="shared" si="37"/>
        <v>0.20000000000000007</v>
      </c>
      <c r="N66" t="str">
        <f t="shared" si="38"/>
        <v>-2.6+0.2i</v>
      </c>
      <c r="O66" t="str">
        <f t="shared" si="38"/>
        <v>-2.4+0.2i</v>
      </c>
      <c r="P66" t="str">
        <f t="shared" si="38"/>
        <v>-2.2+0.2i</v>
      </c>
      <c r="Q66" t="str">
        <f t="shared" si="38"/>
        <v>-2+0.2i</v>
      </c>
      <c r="R66" t="str">
        <f t="shared" si="38"/>
        <v>-1.8+0.2i</v>
      </c>
      <c r="S66" t="str">
        <f t="shared" si="38"/>
        <v>-1.6+0.2i</v>
      </c>
      <c r="T66" t="str">
        <f t="shared" si="38"/>
        <v>-1.4+0.2i</v>
      </c>
      <c r="U66" t="str">
        <f t="shared" si="38"/>
        <v>-1.2+0.2i</v>
      </c>
      <c r="V66" t="str">
        <f t="shared" si="38"/>
        <v>-1+0.2i</v>
      </c>
      <c r="W66" t="str">
        <f t="shared" si="38"/>
        <v>-0.8+0.2i</v>
      </c>
      <c r="X66" t="str">
        <f t="shared" si="39"/>
        <v>-0.6+0.2i</v>
      </c>
      <c r="Y66" t="str">
        <f t="shared" si="39"/>
        <v>-0.4+0.2i</v>
      </c>
      <c r="Z66" t="str">
        <f t="shared" si="39"/>
        <v>-0.2+0.2i</v>
      </c>
      <c r="AA66" t="str">
        <f t="shared" si="39"/>
        <v>0.2i</v>
      </c>
      <c r="AB66" t="str">
        <f t="shared" si="39"/>
        <v>0.2+0.2i</v>
      </c>
      <c r="AC66" t="str">
        <f t="shared" si="39"/>
        <v>0.4+0.2i</v>
      </c>
      <c r="AD66" t="str">
        <f t="shared" si="39"/>
        <v>0.6+0.2i</v>
      </c>
      <c r="AE66" t="str">
        <f t="shared" si="39"/>
        <v>0.8+0.2i</v>
      </c>
      <c r="AF66" t="str">
        <f t="shared" si="39"/>
        <v>1+0.2i</v>
      </c>
      <c r="AG66" t="str">
        <f t="shared" si="39"/>
        <v>1.2+0.2i</v>
      </c>
      <c r="AH66" t="str">
        <f t="shared" si="40"/>
        <v>1.4+0.2i</v>
      </c>
      <c r="AI66" t="str">
        <f t="shared" si="40"/>
        <v>1.6+0.2i</v>
      </c>
      <c r="AJ66" t="str">
        <f t="shared" si="40"/>
        <v>1.8+0.2i</v>
      </c>
      <c r="AK66" t="str">
        <f t="shared" si="40"/>
        <v>2+0.2i</v>
      </c>
      <c r="AL66" t="str">
        <f t="shared" si="40"/>
        <v>2.2+0.2i</v>
      </c>
      <c r="AM66" t="str">
        <f t="shared" si="40"/>
        <v>2.4+0.2i</v>
      </c>
      <c r="AN66" t="str">
        <f t="shared" si="40"/>
        <v>2.6+0.2i</v>
      </c>
    </row>
    <row r="67" spans="13:40" ht="12" customHeight="1" x14ac:dyDescent="0.15">
      <c r="M67">
        <f t="shared" si="37"/>
        <v>0</v>
      </c>
      <c r="N67" t="str">
        <f t="shared" si="38"/>
        <v>-2.6</v>
      </c>
      <c r="O67" t="str">
        <f t="shared" si="38"/>
        <v>-2.4</v>
      </c>
      <c r="P67" t="str">
        <f t="shared" si="38"/>
        <v>-2.2</v>
      </c>
      <c r="Q67" t="str">
        <f t="shared" si="38"/>
        <v>-2</v>
      </c>
      <c r="R67" t="str">
        <f t="shared" si="38"/>
        <v>-1.8</v>
      </c>
      <c r="S67" t="str">
        <f t="shared" si="38"/>
        <v>-1.6</v>
      </c>
      <c r="T67" t="str">
        <f t="shared" si="38"/>
        <v>-1.4</v>
      </c>
      <c r="U67" t="str">
        <f t="shared" si="38"/>
        <v>-1.2</v>
      </c>
      <c r="V67" t="str">
        <f t="shared" si="38"/>
        <v>-1</v>
      </c>
      <c r="W67" t="str">
        <f t="shared" si="38"/>
        <v>-0.8</v>
      </c>
      <c r="X67" t="str">
        <f t="shared" si="39"/>
        <v>-0.6</v>
      </c>
      <c r="Y67" t="str">
        <f t="shared" si="39"/>
        <v>-0.4</v>
      </c>
      <c r="Z67" t="str">
        <f t="shared" si="39"/>
        <v>-0.2</v>
      </c>
      <c r="AA67" t="str">
        <f t="shared" si="39"/>
        <v>0</v>
      </c>
      <c r="AB67" t="str">
        <f t="shared" si="39"/>
        <v>0.2</v>
      </c>
      <c r="AC67" t="str">
        <f t="shared" si="39"/>
        <v>0.4</v>
      </c>
      <c r="AD67" t="str">
        <f t="shared" si="39"/>
        <v>0.6</v>
      </c>
      <c r="AE67" t="str">
        <f t="shared" si="39"/>
        <v>0.8</v>
      </c>
      <c r="AF67" t="str">
        <f t="shared" si="39"/>
        <v>1</v>
      </c>
      <c r="AG67" t="str">
        <f t="shared" si="39"/>
        <v>1.2</v>
      </c>
      <c r="AH67" t="str">
        <f t="shared" si="40"/>
        <v>1.4</v>
      </c>
      <c r="AI67" t="str">
        <f t="shared" si="40"/>
        <v>1.6</v>
      </c>
      <c r="AJ67" t="str">
        <f t="shared" si="40"/>
        <v>1.8</v>
      </c>
      <c r="AK67" t="str">
        <f t="shared" si="40"/>
        <v>2</v>
      </c>
      <c r="AL67" t="str">
        <f t="shared" si="40"/>
        <v>2.2</v>
      </c>
      <c r="AM67" t="str">
        <f t="shared" si="40"/>
        <v>2.4</v>
      </c>
      <c r="AN67" t="str">
        <f t="shared" si="40"/>
        <v>2.6</v>
      </c>
    </row>
    <row r="68" spans="13:40" ht="12" customHeight="1" x14ac:dyDescent="0.15">
      <c r="M68">
        <f t="shared" si="37"/>
        <v>-0.2</v>
      </c>
      <c r="N68" t="str">
        <f t="shared" si="38"/>
        <v>-2.6-0.2i</v>
      </c>
      <c r="O68" t="str">
        <f t="shared" si="38"/>
        <v>-2.4-0.2i</v>
      </c>
      <c r="P68" t="str">
        <f t="shared" si="38"/>
        <v>-2.2-0.2i</v>
      </c>
      <c r="Q68" t="str">
        <f t="shared" si="38"/>
        <v>-2-0.2i</v>
      </c>
      <c r="R68" t="str">
        <f t="shared" si="38"/>
        <v>-1.8-0.2i</v>
      </c>
      <c r="S68" t="str">
        <f t="shared" si="38"/>
        <v>-1.6-0.2i</v>
      </c>
      <c r="T68" t="str">
        <f t="shared" si="38"/>
        <v>-1.4-0.2i</v>
      </c>
      <c r="U68" t="str">
        <f t="shared" si="38"/>
        <v>-1.2-0.2i</v>
      </c>
      <c r="V68" t="str">
        <f t="shared" si="38"/>
        <v>-1-0.2i</v>
      </c>
      <c r="W68" t="str">
        <f t="shared" si="38"/>
        <v>-0.8-0.2i</v>
      </c>
      <c r="X68" t="str">
        <f t="shared" si="39"/>
        <v>-0.6-0.2i</v>
      </c>
      <c r="Y68" t="str">
        <f t="shared" si="39"/>
        <v>-0.4-0.2i</v>
      </c>
      <c r="Z68" t="str">
        <f t="shared" si="39"/>
        <v>-0.2-0.2i</v>
      </c>
      <c r="AA68" t="str">
        <f t="shared" si="39"/>
        <v>-0.2i</v>
      </c>
      <c r="AB68" t="str">
        <f t="shared" si="39"/>
        <v>0.2-0.2i</v>
      </c>
      <c r="AC68" t="str">
        <f t="shared" si="39"/>
        <v>0.4-0.2i</v>
      </c>
      <c r="AD68" t="str">
        <f t="shared" si="39"/>
        <v>0.6-0.2i</v>
      </c>
      <c r="AE68" t="str">
        <f t="shared" si="39"/>
        <v>0.8-0.2i</v>
      </c>
      <c r="AF68" t="str">
        <f t="shared" si="39"/>
        <v>1-0.2i</v>
      </c>
      <c r="AG68" t="str">
        <f t="shared" si="39"/>
        <v>1.2-0.2i</v>
      </c>
      <c r="AH68" t="str">
        <f t="shared" si="40"/>
        <v>1.4-0.2i</v>
      </c>
      <c r="AI68" t="str">
        <f t="shared" si="40"/>
        <v>1.6-0.2i</v>
      </c>
      <c r="AJ68" t="str">
        <f t="shared" si="40"/>
        <v>1.8-0.2i</v>
      </c>
      <c r="AK68" t="str">
        <f t="shared" si="40"/>
        <v>2-0.2i</v>
      </c>
      <c r="AL68" t="str">
        <f t="shared" si="40"/>
        <v>2.2-0.2i</v>
      </c>
      <c r="AM68" t="str">
        <f t="shared" si="40"/>
        <v>2.4-0.2i</v>
      </c>
      <c r="AN68" t="str">
        <f t="shared" si="40"/>
        <v>2.6-0.2i</v>
      </c>
    </row>
    <row r="69" spans="13:40" ht="12" customHeight="1" x14ac:dyDescent="0.15">
      <c r="M69">
        <f t="shared" si="37"/>
        <v>-0.4</v>
      </c>
      <c r="N69" t="str">
        <f t="shared" si="38"/>
        <v>-2.6-0.4i</v>
      </c>
      <c r="O69" t="str">
        <f t="shared" si="38"/>
        <v>-2.4-0.4i</v>
      </c>
      <c r="P69" t="str">
        <f t="shared" si="38"/>
        <v>-2.2-0.4i</v>
      </c>
      <c r="Q69" t="str">
        <f t="shared" si="38"/>
        <v>-2-0.4i</v>
      </c>
      <c r="R69" t="str">
        <f t="shared" si="38"/>
        <v>-1.8-0.4i</v>
      </c>
      <c r="S69" t="str">
        <f t="shared" si="38"/>
        <v>-1.6-0.4i</v>
      </c>
      <c r="T69" t="str">
        <f t="shared" si="38"/>
        <v>-1.4-0.4i</v>
      </c>
      <c r="U69" t="str">
        <f t="shared" si="38"/>
        <v>-1.2-0.4i</v>
      </c>
      <c r="V69" t="str">
        <f t="shared" si="38"/>
        <v>-1-0.4i</v>
      </c>
      <c r="W69" t="str">
        <f t="shared" si="38"/>
        <v>-0.8-0.4i</v>
      </c>
      <c r="X69" t="str">
        <f t="shared" si="39"/>
        <v>-0.6-0.4i</v>
      </c>
      <c r="Y69" t="str">
        <f t="shared" si="39"/>
        <v>-0.4-0.4i</v>
      </c>
      <c r="Z69" t="str">
        <f t="shared" si="39"/>
        <v>-0.2-0.4i</v>
      </c>
      <c r="AA69" t="str">
        <f t="shared" si="39"/>
        <v>-0.4i</v>
      </c>
      <c r="AB69" t="str">
        <f t="shared" si="39"/>
        <v>0.2-0.4i</v>
      </c>
      <c r="AC69" t="str">
        <f t="shared" si="39"/>
        <v>0.4-0.4i</v>
      </c>
      <c r="AD69" t="str">
        <f t="shared" si="39"/>
        <v>0.6-0.4i</v>
      </c>
      <c r="AE69" t="str">
        <f t="shared" si="39"/>
        <v>0.8-0.4i</v>
      </c>
      <c r="AF69" t="str">
        <f t="shared" si="39"/>
        <v>1-0.4i</v>
      </c>
      <c r="AG69" t="str">
        <f t="shared" si="39"/>
        <v>1.2-0.4i</v>
      </c>
      <c r="AH69" t="str">
        <f t="shared" si="40"/>
        <v>1.4-0.4i</v>
      </c>
      <c r="AI69" t="str">
        <f t="shared" si="40"/>
        <v>1.6-0.4i</v>
      </c>
      <c r="AJ69" t="str">
        <f t="shared" si="40"/>
        <v>1.8-0.4i</v>
      </c>
      <c r="AK69" t="str">
        <f t="shared" si="40"/>
        <v>2-0.4i</v>
      </c>
      <c r="AL69" t="str">
        <f t="shared" si="40"/>
        <v>2.2-0.4i</v>
      </c>
      <c r="AM69" t="str">
        <f t="shared" si="40"/>
        <v>2.4-0.4i</v>
      </c>
      <c r="AN69" t="str">
        <f t="shared" si="40"/>
        <v>2.6-0.4i</v>
      </c>
    </row>
    <row r="70" spans="13:40" ht="12" customHeight="1" x14ac:dyDescent="0.15">
      <c r="M70">
        <f t="shared" si="37"/>
        <v>-0.60000000000000009</v>
      </c>
      <c r="N70" t="str">
        <f t="shared" si="38"/>
        <v>-2.6-0.6i</v>
      </c>
      <c r="O70" t="str">
        <f t="shared" si="38"/>
        <v>-2.4-0.6i</v>
      </c>
      <c r="P70" t="str">
        <f t="shared" si="38"/>
        <v>-2.2-0.6i</v>
      </c>
      <c r="Q70" t="str">
        <f t="shared" si="38"/>
        <v>-2-0.6i</v>
      </c>
      <c r="R70" t="str">
        <f t="shared" si="38"/>
        <v>-1.8-0.6i</v>
      </c>
      <c r="S70" t="str">
        <f t="shared" si="38"/>
        <v>-1.6-0.6i</v>
      </c>
      <c r="T70" t="str">
        <f t="shared" si="38"/>
        <v>-1.4-0.6i</v>
      </c>
      <c r="U70" t="str">
        <f t="shared" si="38"/>
        <v>-1.2-0.6i</v>
      </c>
      <c r="V70" t="str">
        <f t="shared" si="38"/>
        <v>-1-0.6i</v>
      </c>
      <c r="W70" t="str">
        <f t="shared" si="38"/>
        <v>-0.8-0.6i</v>
      </c>
      <c r="X70" t="str">
        <f t="shared" si="39"/>
        <v>-0.6-0.6i</v>
      </c>
      <c r="Y70" t="str">
        <f t="shared" si="39"/>
        <v>-0.4-0.6i</v>
      </c>
      <c r="Z70" t="str">
        <f t="shared" si="39"/>
        <v>-0.2-0.6i</v>
      </c>
      <c r="AA70" t="str">
        <f t="shared" si="39"/>
        <v>-0.6i</v>
      </c>
      <c r="AB70" t="str">
        <f t="shared" si="39"/>
        <v>0.2-0.6i</v>
      </c>
      <c r="AC70" t="str">
        <f t="shared" si="39"/>
        <v>0.4-0.6i</v>
      </c>
      <c r="AD70" t="str">
        <f t="shared" si="39"/>
        <v>0.6-0.6i</v>
      </c>
      <c r="AE70" t="str">
        <f t="shared" si="39"/>
        <v>0.8-0.6i</v>
      </c>
      <c r="AF70" t="str">
        <f t="shared" si="39"/>
        <v>1-0.6i</v>
      </c>
      <c r="AG70" t="str">
        <f t="shared" si="39"/>
        <v>1.2-0.6i</v>
      </c>
      <c r="AH70" t="str">
        <f t="shared" si="40"/>
        <v>1.4-0.6i</v>
      </c>
      <c r="AI70" t="str">
        <f t="shared" si="40"/>
        <v>1.6-0.6i</v>
      </c>
      <c r="AJ70" t="str">
        <f t="shared" si="40"/>
        <v>1.8-0.6i</v>
      </c>
      <c r="AK70" t="str">
        <f t="shared" si="40"/>
        <v>2-0.6i</v>
      </c>
      <c r="AL70" t="str">
        <f t="shared" si="40"/>
        <v>2.2-0.6i</v>
      </c>
      <c r="AM70" t="str">
        <f t="shared" si="40"/>
        <v>2.4-0.6i</v>
      </c>
      <c r="AN70" t="str">
        <f t="shared" si="40"/>
        <v>2.6-0.6i</v>
      </c>
    </row>
    <row r="71" spans="13:40" ht="12" customHeight="1" x14ac:dyDescent="0.15">
      <c r="M71">
        <f t="shared" si="37"/>
        <v>-0.8</v>
      </c>
      <c r="N71" t="str">
        <f t="shared" si="38"/>
        <v>-2.6-0.8i</v>
      </c>
      <c r="O71" t="str">
        <f t="shared" si="38"/>
        <v>-2.4-0.8i</v>
      </c>
      <c r="P71" t="str">
        <f t="shared" si="38"/>
        <v>-2.2-0.8i</v>
      </c>
      <c r="Q71" t="str">
        <f t="shared" si="38"/>
        <v>-2-0.8i</v>
      </c>
      <c r="R71" t="str">
        <f t="shared" si="38"/>
        <v>-1.8-0.8i</v>
      </c>
      <c r="S71" t="str">
        <f t="shared" si="38"/>
        <v>-1.6-0.8i</v>
      </c>
      <c r="T71" t="str">
        <f t="shared" si="38"/>
        <v>-1.4-0.8i</v>
      </c>
      <c r="U71" t="str">
        <f t="shared" si="38"/>
        <v>-1.2-0.8i</v>
      </c>
      <c r="V71" t="str">
        <f t="shared" si="38"/>
        <v>-1-0.8i</v>
      </c>
      <c r="W71" t="str">
        <f t="shared" si="38"/>
        <v>-0.8-0.8i</v>
      </c>
      <c r="X71" t="str">
        <f t="shared" si="39"/>
        <v>-0.6-0.8i</v>
      </c>
      <c r="Y71" t="str">
        <f t="shared" si="39"/>
        <v>-0.4-0.8i</v>
      </c>
      <c r="Z71" t="str">
        <f t="shared" si="39"/>
        <v>-0.2-0.8i</v>
      </c>
      <c r="AA71" t="str">
        <f t="shared" si="39"/>
        <v>-0.8i</v>
      </c>
      <c r="AB71" t="str">
        <f t="shared" si="39"/>
        <v>0.2-0.8i</v>
      </c>
      <c r="AC71" t="str">
        <f t="shared" si="39"/>
        <v>0.4-0.8i</v>
      </c>
      <c r="AD71" t="str">
        <f t="shared" si="39"/>
        <v>0.6-0.8i</v>
      </c>
      <c r="AE71" t="str">
        <f t="shared" si="39"/>
        <v>0.8-0.8i</v>
      </c>
      <c r="AF71" t="str">
        <f t="shared" si="39"/>
        <v>1-0.8i</v>
      </c>
      <c r="AG71" t="str">
        <f t="shared" si="39"/>
        <v>1.2-0.8i</v>
      </c>
      <c r="AH71" t="str">
        <f t="shared" si="40"/>
        <v>1.4-0.8i</v>
      </c>
      <c r="AI71" t="str">
        <f t="shared" si="40"/>
        <v>1.6-0.8i</v>
      </c>
      <c r="AJ71" t="str">
        <f t="shared" si="40"/>
        <v>1.8-0.8i</v>
      </c>
      <c r="AK71" t="str">
        <f t="shared" si="40"/>
        <v>2-0.8i</v>
      </c>
      <c r="AL71" t="str">
        <f t="shared" si="40"/>
        <v>2.2-0.8i</v>
      </c>
      <c r="AM71" t="str">
        <f t="shared" si="40"/>
        <v>2.4-0.8i</v>
      </c>
      <c r="AN71" t="str">
        <f t="shared" si="40"/>
        <v>2.6-0.8i</v>
      </c>
    </row>
    <row r="72" spans="13:40" ht="12" customHeight="1" x14ac:dyDescent="0.15">
      <c r="M72">
        <f t="shared" si="37"/>
        <v>-1</v>
      </c>
      <c r="N72" t="str">
        <f t="shared" si="38"/>
        <v>-2.6-i</v>
      </c>
      <c r="O72" t="str">
        <f t="shared" si="38"/>
        <v>-2.4-i</v>
      </c>
      <c r="P72" t="str">
        <f t="shared" si="38"/>
        <v>-2.2-i</v>
      </c>
      <c r="Q72" t="str">
        <f t="shared" si="38"/>
        <v>-2-i</v>
      </c>
      <c r="R72" t="str">
        <f t="shared" si="38"/>
        <v>-1.8-i</v>
      </c>
      <c r="S72" t="str">
        <f t="shared" si="38"/>
        <v>-1.6-i</v>
      </c>
      <c r="T72" t="str">
        <f t="shared" si="38"/>
        <v>-1.4-i</v>
      </c>
      <c r="U72" t="str">
        <f t="shared" si="38"/>
        <v>-1.2-i</v>
      </c>
      <c r="V72" t="str">
        <f t="shared" si="38"/>
        <v>-1-i</v>
      </c>
      <c r="W72" t="str">
        <f t="shared" si="38"/>
        <v>-0.8-i</v>
      </c>
      <c r="X72" t="str">
        <f t="shared" si="39"/>
        <v>-0.6-i</v>
      </c>
      <c r="Y72" t="str">
        <f t="shared" si="39"/>
        <v>-0.4-i</v>
      </c>
      <c r="Z72" t="str">
        <f t="shared" si="39"/>
        <v>-0.2-i</v>
      </c>
      <c r="AA72" t="str">
        <f t="shared" si="39"/>
        <v>-i</v>
      </c>
      <c r="AB72" t="str">
        <f t="shared" si="39"/>
        <v>0.2-i</v>
      </c>
      <c r="AC72" t="str">
        <f t="shared" si="39"/>
        <v>0.4-i</v>
      </c>
      <c r="AD72" t="str">
        <f t="shared" si="39"/>
        <v>0.6-i</v>
      </c>
      <c r="AE72" t="str">
        <f t="shared" si="39"/>
        <v>0.8-i</v>
      </c>
      <c r="AF72" t="str">
        <f t="shared" si="39"/>
        <v>1-i</v>
      </c>
      <c r="AG72" t="str">
        <f t="shared" si="39"/>
        <v>1.2-i</v>
      </c>
      <c r="AH72" t="str">
        <f t="shared" si="40"/>
        <v>1.4-i</v>
      </c>
      <c r="AI72" t="str">
        <f t="shared" si="40"/>
        <v>1.6-i</v>
      </c>
      <c r="AJ72" t="str">
        <f t="shared" si="40"/>
        <v>1.8-i</v>
      </c>
      <c r="AK72" t="str">
        <f t="shared" si="40"/>
        <v>2-i</v>
      </c>
      <c r="AL72" t="str">
        <f t="shared" si="40"/>
        <v>2.2-i</v>
      </c>
      <c r="AM72" t="str">
        <f t="shared" si="40"/>
        <v>2.4-i</v>
      </c>
      <c r="AN72" t="str">
        <f t="shared" si="40"/>
        <v>2.6-i</v>
      </c>
    </row>
    <row r="73" spans="13:40" ht="12" customHeight="1" x14ac:dyDescent="0.15">
      <c r="M73">
        <f t="shared" si="37"/>
        <v>-1.2</v>
      </c>
      <c r="N73" t="str">
        <f t="shared" si="38"/>
        <v>-2.6-1.2i</v>
      </c>
      <c r="O73" t="str">
        <f t="shared" si="38"/>
        <v>-2.4-1.2i</v>
      </c>
      <c r="P73" t="str">
        <f t="shared" si="38"/>
        <v>-2.2-1.2i</v>
      </c>
      <c r="Q73" t="str">
        <f t="shared" si="38"/>
        <v>-2-1.2i</v>
      </c>
      <c r="R73" t="str">
        <f t="shared" si="38"/>
        <v>-1.8-1.2i</v>
      </c>
      <c r="S73" t="str">
        <f t="shared" si="38"/>
        <v>-1.6-1.2i</v>
      </c>
      <c r="T73" t="str">
        <f t="shared" si="38"/>
        <v>-1.4-1.2i</v>
      </c>
      <c r="U73" t="str">
        <f t="shared" si="38"/>
        <v>-1.2-1.2i</v>
      </c>
      <c r="V73" t="str">
        <f t="shared" si="38"/>
        <v>-1-1.2i</v>
      </c>
      <c r="W73" t="str">
        <f t="shared" si="38"/>
        <v>-0.8-1.2i</v>
      </c>
      <c r="X73" t="str">
        <f t="shared" si="39"/>
        <v>-0.6-1.2i</v>
      </c>
      <c r="Y73" t="str">
        <f t="shared" si="39"/>
        <v>-0.4-1.2i</v>
      </c>
      <c r="Z73" t="str">
        <f t="shared" si="39"/>
        <v>-0.2-1.2i</v>
      </c>
      <c r="AA73" t="str">
        <f t="shared" si="39"/>
        <v>-1.2i</v>
      </c>
      <c r="AB73" t="str">
        <f t="shared" si="39"/>
        <v>0.2-1.2i</v>
      </c>
      <c r="AC73" t="str">
        <f t="shared" si="39"/>
        <v>0.4-1.2i</v>
      </c>
      <c r="AD73" t="str">
        <f t="shared" si="39"/>
        <v>0.6-1.2i</v>
      </c>
      <c r="AE73" t="str">
        <f t="shared" si="39"/>
        <v>0.8-1.2i</v>
      </c>
      <c r="AF73" t="str">
        <f t="shared" si="39"/>
        <v>1-1.2i</v>
      </c>
      <c r="AG73" t="str">
        <f t="shared" si="39"/>
        <v>1.2-1.2i</v>
      </c>
      <c r="AH73" t="str">
        <f t="shared" si="40"/>
        <v>1.4-1.2i</v>
      </c>
      <c r="AI73" t="str">
        <f t="shared" si="40"/>
        <v>1.6-1.2i</v>
      </c>
      <c r="AJ73" t="str">
        <f t="shared" si="40"/>
        <v>1.8-1.2i</v>
      </c>
      <c r="AK73" t="str">
        <f t="shared" si="40"/>
        <v>2-1.2i</v>
      </c>
      <c r="AL73" t="str">
        <f t="shared" si="40"/>
        <v>2.2-1.2i</v>
      </c>
      <c r="AM73" t="str">
        <f t="shared" si="40"/>
        <v>2.4-1.2i</v>
      </c>
      <c r="AN73" t="str">
        <f t="shared" si="40"/>
        <v>2.6-1.2i</v>
      </c>
    </row>
    <row r="74" spans="13:40" ht="12" customHeight="1" x14ac:dyDescent="0.15">
      <c r="M74">
        <f t="shared" si="37"/>
        <v>-1.4</v>
      </c>
      <c r="N74" t="str">
        <f t="shared" ref="N74:W80" si="41">COMPLEX(N$53,$M74)</f>
        <v>-2.6-1.4i</v>
      </c>
      <c r="O74" t="str">
        <f t="shared" si="41"/>
        <v>-2.4-1.4i</v>
      </c>
      <c r="P74" t="str">
        <f t="shared" si="41"/>
        <v>-2.2-1.4i</v>
      </c>
      <c r="Q74" t="str">
        <f t="shared" si="41"/>
        <v>-2-1.4i</v>
      </c>
      <c r="R74" t="str">
        <f t="shared" si="41"/>
        <v>-1.8-1.4i</v>
      </c>
      <c r="S74" t="str">
        <f t="shared" si="41"/>
        <v>-1.6-1.4i</v>
      </c>
      <c r="T74" t="str">
        <f t="shared" si="41"/>
        <v>-1.4-1.4i</v>
      </c>
      <c r="U74" t="str">
        <f t="shared" si="41"/>
        <v>-1.2-1.4i</v>
      </c>
      <c r="V74" t="str">
        <f t="shared" si="41"/>
        <v>-1-1.4i</v>
      </c>
      <c r="W74" t="str">
        <f t="shared" si="41"/>
        <v>-0.8-1.4i</v>
      </c>
      <c r="X74" t="str">
        <f t="shared" ref="X74:AG80" si="42">COMPLEX(X$53,$M74)</f>
        <v>-0.6-1.4i</v>
      </c>
      <c r="Y74" t="str">
        <f t="shared" si="42"/>
        <v>-0.4-1.4i</v>
      </c>
      <c r="Z74" t="str">
        <f t="shared" si="42"/>
        <v>-0.2-1.4i</v>
      </c>
      <c r="AA74" t="str">
        <f t="shared" si="42"/>
        <v>-1.4i</v>
      </c>
      <c r="AB74" t="str">
        <f t="shared" si="42"/>
        <v>0.2-1.4i</v>
      </c>
      <c r="AC74" t="str">
        <f t="shared" si="42"/>
        <v>0.4-1.4i</v>
      </c>
      <c r="AD74" t="str">
        <f t="shared" si="42"/>
        <v>0.6-1.4i</v>
      </c>
      <c r="AE74" t="str">
        <f t="shared" si="42"/>
        <v>0.8-1.4i</v>
      </c>
      <c r="AF74" t="str">
        <f t="shared" si="42"/>
        <v>1-1.4i</v>
      </c>
      <c r="AG74" t="str">
        <f t="shared" si="42"/>
        <v>1.2-1.4i</v>
      </c>
      <c r="AH74" t="str">
        <f t="shared" ref="AH74:AN80" si="43">COMPLEX(AH$53,$M74)</f>
        <v>1.4-1.4i</v>
      </c>
      <c r="AI74" t="str">
        <f t="shared" si="43"/>
        <v>1.6-1.4i</v>
      </c>
      <c r="AJ74" t="str">
        <f t="shared" si="43"/>
        <v>1.8-1.4i</v>
      </c>
      <c r="AK74" t="str">
        <f t="shared" si="43"/>
        <v>2-1.4i</v>
      </c>
      <c r="AL74" t="str">
        <f t="shared" si="43"/>
        <v>2.2-1.4i</v>
      </c>
      <c r="AM74" t="str">
        <f t="shared" si="43"/>
        <v>2.4-1.4i</v>
      </c>
      <c r="AN74" t="str">
        <f t="shared" si="43"/>
        <v>2.6-1.4i</v>
      </c>
    </row>
    <row r="75" spans="13:40" ht="12" customHeight="1" x14ac:dyDescent="0.15">
      <c r="M75">
        <f t="shared" si="37"/>
        <v>-1.5999999999999999</v>
      </c>
      <c r="N75" t="str">
        <f t="shared" si="41"/>
        <v>-2.6-1.6i</v>
      </c>
      <c r="O75" t="str">
        <f t="shared" si="41"/>
        <v>-2.4-1.6i</v>
      </c>
      <c r="P75" t="str">
        <f t="shared" si="41"/>
        <v>-2.2-1.6i</v>
      </c>
      <c r="Q75" t="str">
        <f t="shared" si="41"/>
        <v>-2-1.6i</v>
      </c>
      <c r="R75" t="str">
        <f t="shared" si="41"/>
        <v>-1.8-1.6i</v>
      </c>
      <c r="S75" t="str">
        <f t="shared" si="41"/>
        <v>-1.6-1.6i</v>
      </c>
      <c r="T75" t="str">
        <f t="shared" si="41"/>
        <v>-1.4-1.6i</v>
      </c>
      <c r="U75" t="str">
        <f t="shared" si="41"/>
        <v>-1.2-1.6i</v>
      </c>
      <c r="V75" t="str">
        <f t="shared" si="41"/>
        <v>-1-1.6i</v>
      </c>
      <c r="W75" t="str">
        <f t="shared" si="41"/>
        <v>-0.8-1.6i</v>
      </c>
      <c r="X75" t="str">
        <f t="shared" si="42"/>
        <v>-0.6-1.6i</v>
      </c>
      <c r="Y75" t="str">
        <f t="shared" si="42"/>
        <v>-0.4-1.6i</v>
      </c>
      <c r="Z75" t="str">
        <f t="shared" si="42"/>
        <v>-0.2-1.6i</v>
      </c>
      <c r="AA75" t="str">
        <f t="shared" si="42"/>
        <v>-1.6i</v>
      </c>
      <c r="AB75" t="str">
        <f t="shared" si="42"/>
        <v>0.2-1.6i</v>
      </c>
      <c r="AC75" t="str">
        <f t="shared" si="42"/>
        <v>0.4-1.6i</v>
      </c>
      <c r="AD75" t="str">
        <f t="shared" si="42"/>
        <v>0.6-1.6i</v>
      </c>
      <c r="AE75" t="str">
        <f t="shared" si="42"/>
        <v>0.8-1.6i</v>
      </c>
      <c r="AF75" t="str">
        <f t="shared" si="42"/>
        <v>1-1.6i</v>
      </c>
      <c r="AG75" t="str">
        <f t="shared" si="42"/>
        <v>1.2-1.6i</v>
      </c>
      <c r="AH75" t="str">
        <f t="shared" si="43"/>
        <v>1.4-1.6i</v>
      </c>
      <c r="AI75" t="str">
        <f t="shared" si="43"/>
        <v>1.6-1.6i</v>
      </c>
      <c r="AJ75" t="str">
        <f t="shared" si="43"/>
        <v>1.8-1.6i</v>
      </c>
      <c r="AK75" t="str">
        <f t="shared" si="43"/>
        <v>2-1.6i</v>
      </c>
      <c r="AL75" t="str">
        <f t="shared" si="43"/>
        <v>2.2-1.6i</v>
      </c>
      <c r="AM75" t="str">
        <f t="shared" si="43"/>
        <v>2.4-1.6i</v>
      </c>
      <c r="AN75" t="str">
        <f t="shared" si="43"/>
        <v>2.6-1.6i</v>
      </c>
    </row>
    <row r="76" spans="13:40" ht="12" customHeight="1" x14ac:dyDescent="0.15">
      <c r="M76">
        <f t="shared" si="37"/>
        <v>-1.7999999999999998</v>
      </c>
      <c r="N76" t="str">
        <f t="shared" si="41"/>
        <v>-2.6-1.8i</v>
      </c>
      <c r="O76" t="str">
        <f t="shared" si="41"/>
        <v>-2.4-1.8i</v>
      </c>
      <c r="P76" t="str">
        <f t="shared" si="41"/>
        <v>-2.2-1.8i</v>
      </c>
      <c r="Q76" t="str">
        <f t="shared" si="41"/>
        <v>-2-1.8i</v>
      </c>
      <c r="R76" t="str">
        <f t="shared" si="41"/>
        <v>-1.8-1.8i</v>
      </c>
      <c r="S76" t="str">
        <f t="shared" si="41"/>
        <v>-1.6-1.8i</v>
      </c>
      <c r="T76" t="str">
        <f t="shared" si="41"/>
        <v>-1.4-1.8i</v>
      </c>
      <c r="U76" t="str">
        <f t="shared" si="41"/>
        <v>-1.2-1.8i</v>
      </c>
      <c r="V76" t="str">
        <f t="shared" si="41"/>
        <v>-1-1.8i</v>
      </c>
      <c r="W76" t="str">
        <f t="shared" si="41"/>
        <v>-0.8-1.8i</v>
      </c>
      <c r="X76" t="str">
        <f t="shared" si="42"/>
        <v>-0.6-1.8i</v>
      </c>
      <c r="Y76" t="str">
        <f t="shared" si="42"/>
        <v>-0.4-1.8i</v>
      </c>
      <c r="Z76" t="str">
        <f t="shared" si="42"/>
        <v>-0.2-1.8i</v>
      </c>
      <c r="AA76" t="str">
        <f t="shared" si="42"/>
        <v>-1.8i</v>
      </c>
      <c r="AB76" t="str">
        <f t="shared" si="42"/>
        <v>0.2-1.8i</v>
      </c>
      <c r="AC76" t="str">
        <f t="shared" si="42"/>
        <v>0.4-1.8i</v>
      </c>
      <c r="AD76" t="str">
        <f t="shared" si="42"/>
        <v>0.6-1.8i</v>
      </c>
      <c r="AE76" t="str">
        <f t="shared" si="42"/>
        <v>0.8-1.8i</v>
      </c>
      <c r="AF76" t="str">
        <f t="shared" si="42"/>
        <v>1-1.8i</v>
      </c>
      <c r="AG76" t="str">
        <f t="shared" si="42"/>
        <v>1.2-1.8i</v>
      </c>
      <c r="AH76" t="str">
        <f t="shared" si="43"/>
        <v>1.4-1.8i</v>
      </c>
      <c r="AI76" t="str">
        <f t="shared" si="43"/>
        <v>1.6-1.8i</v>
      </c>
      <c r="AJ76" t="str">
        <f t="shared" si="43"/>
        <v>1.8-1.8i</v>
      </c>
      <c r="AK76" t="str">
        <f t="shared" si="43"/>
        <v>2-1.8i</v>
      </c>
      <c r="AL76" t="str">
        <f t="shared" si="43"/>
        <v>2.2-1.8i</v>
      </c>
      <c r="AM76" t="str">
        <f t="shared" si="43"/>
        <v>2.4-1.8i</v>
      </c>
      <c r="AN76" t="str">
        <f t="shared" si="43"/>
        <v>2.6-1.8i</v>
      </c>
    </row>
    <row r="77" spans="13:40" ht="12" customHeight="1" x14ac:dyDescent="0.15">
      <c r="M77">
        <f t="shared" si="37"/>
        <v>-1.9999999999999998</v>
      </c>
      <c r="N77" t="str">
        <f t="shared" si="41"/>
        <v>-2.6-2i</v>
      </c>
      <c r="O77" t="str">
        <f t="shared" si="41"/>
        <v>-2.4-2i</v>
      </c>
      <c r="P77" t="str">
        <f t="shared" si="41"/>
        <v>-2.2-2i</v>
      </c>
      <c r="Q77" t="str">
        <f t="shared" si="41"/>
        <v>-2-2i</v>
      </c>
      <c r="R77" t="str">
        <f t="shared" si="41"/>
        <v>-1.8-2i</v>
      </c>
      <c r="S77" t="str">
        <f t="shared" si="41"/>
        <v>-1.6-2i</v>
      </c>
      <c r="T77" t="str">
        <f t="shared" si="41"/>
        <v>-1.4-2i</v>
      </c>
      <c r="U77" t="str">
        <f t="shared" si="41"/>
        <v>-1.2-2i</v>
      </c>
      <c r="V77" t="str">
        <f t="shared" si="41"/>
        <v>-1-2i</v>
      </c>
      <c r="W77" t="str">
        <f t="shared" si="41"/>
        <v>-0.8-2i</v>
      </c>
      <c r="X77" t="str">
        <f t="shared" si="42"/>
        <v>-0.6-2i</v>
      </c>
      <c r="Y77" t="str">
        <f t="shared" si="42"/>
        <v>-0.4-2i</v>
      </c>
      <c r="Z77" t="str">
        <f t="shared" si="42"/>
        <v>-0.2-2i</v>
      </c>
      <c r="AA77" t="str">
        <f t="shared" si="42"/>
        <v>-2i</v>
      </c>
      <c r="AB77" t="str">
        <f t="shared" si="42"/>
        <v>0.2-2i</v>
      </c>
      <c r="AC77" t="str">
        <f t="shared" si="42"/>
        <v>0.4-2i</v>
      </c>
      <c r="AD77" t="str">
        <f t="shared" si="42"/>
        <v>0.6-2i</v>
      </c>
      <c r="AE77" t="str">
        <f t="shared" si="42"/>
        <v>0.8-2i</v>
      </c>
      <c r="AF77" t="str">
        <f t="shared" si="42"/>
        <v>1-2i</v>
      </c>
      <c r="AG77" t="str">
        <f t="shared" si="42"/>
        <v>1.2-2i</v>
      </c>
      <c r="AH77" t="str">
        <f t="shared" si="43"/>
        <v>1.4-2i</v>
      </c>
      <c r="AI77" t="str">
        <f t="shared" si="43"/>
        <v>1.6-2i</v>
      </c>
      <c r="AJ77" t="str">
        <f t="shared" si="43"/>
        <v>1.8-2i</v>
      </c>
      <c r="AK77" t="str">
        <f t="shared" si="43"/>
        <v>2-2i</v>
      </c>
      <c r="AL77" t="str">
        <f t="shared" si="43"/>
        <v>2.2-2i</v>
      </c>
      <c r="AM77" t="str">
        <f t="shared" si="43"/>
        <v>2.4-2i</v>
      </c>
      <c r="AN77" t="str">
        <f t="shared" si="43"/>
        <v>2.6-2i</v>
      </c>
    </row>
    <row r="78" spans="13:40" ht="12" customHeight="1" x14ac:dyDescent="0.15">
      <c r="M78">
        <f t="shared" si="37"/>
        <v>-2.1999999999999997</v>
      </c>
      <c r="N78" t="str">
        <f t="shared" si="41"/>
        <v>-2.6-2.2i</v>
      </c>
      <c r="O78" t="str">
        <f t="shared" si="41"/>
        <v>-2.4-2.2i</v>
      </c>
      <c r="P78" t="str">
        <f t="shared" si="41"/>
        <v>-2.2-2.2i</v>
      </c>
      <c r="Q78" t="str">
        <f t="shared" si="41"/>
        <v>-2-2.2i</v>
      </c>
      <c r="R78" t="str">
        <f t="shared" si="41"/>
        <v>-1.8-2.2i</v>
      </c>
      <c r="S78" t="str">
        <f t="shared" si="41"/>
        <v>-1.6-2.2i</v>
      </c>
      <c r="T78" t="str">
        <f t="shared" si="41"/>
        <v>-1.4-2.2i</v>
      </c>
      <c r="U78" t="str">
        <f t="shared" si="41"/>
        <v>-1.2-2.2i</v>
      </c>
      <c r="V78" t="str">
        <f t="shared" si="41"/>
        <v>-1-2.2i</v>
      </c>
      <c r="W78" t="str">
        <f t="shared" si="41"/>
        <v>-0.8-2.2i</v>
      </c>
      <c r="X78" t="str">
        <f t="shared" si="42"/>
        <v>-0.6-2.2i</v>
      </c>
      <c r="Y78" t="str">
        <f t="shared" si="42"/>
        <v>-0.4-2.2i</v>
      </c>
      <c r="Z78" t="str">
        <f t="shared" si="42"/>
        <v>-0.2-2.2i</v>
      </c>
      <c r="AA78" t="str">
        <f t="shared" si="42"/>
        <v>-2.2i</v>
      </c>
      <c r="AB78" t="str">
        <f t="shared" si="42"/>
        <v>0.2-2.2i</v>
      </c>
      <c r="AC78" t="str">
        <f t="shared" si="42"/>
        <v>0.4-2.2i</v>
      </c>
      <c r="AD78" t="str">
        <f t="shared" si="42"/>
        <v>0.6-2.2i</v>
      </c>
      <c r="AE78" t="str">
        <f t="shared" si="42"/>
        <v>0.8-2.2i</v>
      </c>
      <c r="AF78" t="str">
        <f t="shared" si="42"/>
        <v>1-2.2i</v>
      </c>
      <c r="AG78" t="str">
        <f t="shared" si="42"/>
        <v>1.2-2.2i</v>
      </c>
      <c r="AH78" t="str">
        <f t="shared" si="43"/>
        <v>1.4-2.2i</v>
      </c>
      <c r="AI78" t="str">
        <f t="shared" si="43"/>
        <v>1.6-2.2i</v>
      </c>
      <c r="AJ78" t="str">
        <f t="shared" si="43"/>
        <v>1.8-2.2i</v>
      </c>
      <c r="AK78" t="str">
        <f t="shared" si="43"/>
        <v>2-2.2i</v>
      </c>
      <c r="AL78" t="str">
        <f t="shared" si="43"/>
        <v>2.2-2.2i</v>
      </c>
      <c r="AM78" t="str">
        <f t="shared" si="43"/>
        <v>2.4-2.2i</v>
      </c>
      <c r="AN78" t="str">
        <f t="shared" si="43"/>
        <v>2.6-2.2i</v>
      </c>
    </row>
    <row r="79" spans="13:40" ht="12" customHeight="1" x14ac:dyDescent="0.15">
      <c r="M79">
        <f t="shared" si="37"/>
        <v>-2.4</v>
      </c>
      <c r="N79" t="str">
        <f t="shared" si="41"/>
        <v>-2.6-2.4i</v>
      </c>
      <c r="O79" t="str">
        <f t="shared" si="41"/>
        <v>-2.4-2.4i</v>
      </c>
      <c r="P79" t="str">
        <f t="shared" si="41"/>
        <v>-2.2-2.4i</v>
      </c>
      <c r="Q79" t="str">
        <f t="shared" si="41"/>
        <v>-2-2.4i</v>
      </c>
      <c r="R79" t="str">
        <f t="shared" si="41"/>
        <v>-1.8-2.4i</v>
      </c>
      <c r="S79" t="str">
        <f t="shared" si="41"/>
        <v>-1.6-2.4i</v>
      </c>
      <c r="T79" t="str">
        <f t="shared" si="41"/>
        <v>-1.4-2.4i</v>
      </c>
      <c r="U79" t="str">
        <f t="shared" si="41"/>
        <v>-1.2-2.4i</v>
      </c>
      <c r="V79" t="str">
        <f t="shared" si="41"/>
        <v>-1-2.4i</v>
      </c>
      <c r="W79" t="str">
        <f t="shared" si="41"/>
        <v>-0.8-2.4i</v>
      </c>
      <c r="X79" t="str">
        <f t="shared" si="42"/>
        <v>-0.6-2.4i</v>
      </c>
      <c r="Y79" t="str">
        <f t="shared" si="42"/>
        <v>-0.4-2.4i</v>
      </c>
      <c r="Z79" t="str">
        <f t="shared" si="42"/>
        <v>-0.2-2.4i</v>
      </c>
      <c r="AA79" t="str">
        <f t="shared" si="42"/>
        <v>-2.4i</v>
      </c>
      <c r="AB79" t="str">
        <f t="shared" si="42"/>
        <v>0.2-2.4i</v>
      </c>
      <c r="AC79" t="str">
        <f t="shared" si="42"/>
        <v>0.4-2.4i</v>
      </c>
      <c r="AD79" t="str">
        <f t="shared" si="42"/>
        <v>0.6-2.4i</v>
      </c>
      <c r="AE79" t="str">
        <f t="shared" si="42"/>
        <v>0.8-2.4i</v>
      </c>
      <c r="AF79" t="str">
        <f t="shared" si="42"/>
        <v>1-2.4i</v>
      </c>
      <c r="AG79" t="str">
        <f t="shared" si="42"/>
        <v>1.2-2.4i</v>
      </c>
      <c r="AH79" t="str">
        <f t="shared" si="43"/>
        <v>1.4-2.4i</v>
      </c>
      <c r="AI79" t="str">
        <f t="shared" si="43"/>
        <v>1.6-2.4i</v>
      </c>
      <c r="AJ79" t="str">
        <f t="shared" si="43"/>
        <v>1.8-2.4i</v>
      </c>
      <c r="AK79" t="str">
        <f t="shared" si="43"/>
        <v>2-2.4i</v>
      </c>
      <c r="AL79" t="str">
        <f t="shared" si="43"/>
        <v>2.2-2.4i</v>
      </c>
      <c r="AM79" t="str">
        <f t="shared" si="43"/>
        <v>2.4-2.4i</v>
      </c>
      <c r="AN79" t="str">
        <f t="shared" si="43"/>
        <v>2.6-2.4i</v>
      </c>
    </row>
    <row r="80" spans="13:40" ht="12" customHeight="1" x14ac:dyDescent="0.15">
      <c r="M80">
        <f t="shared" si="37"/>
        <v>-2.6</v>
      </c>
      <c r="N80" t="str">
        <f t="shared" si="41"/>
        <v>-2.6-2.6i</v>
      </c>
      <c r="O80" t="str">
        <f t="shared" si="41"/>
        <v>-2.4-2.6i</v>
      </c>
      <c r="P80" t="str">
        <f t="shared" si="41"/>
        <v>-2.2-2.6i</v>
      </c>
      <c r="Q80" t="str">
        <f t="shared" si="41"/>
        <v>-2-2.6i</v>
      </c>
      <c r="R80" t="str">
        <f t="shared" si="41"/>
        <v>-1.8-2.6i</v>
      </c>
      <c r="S80" t="str">
        <f t="shared" si="41"/>
        <v>-1.6-2.6i</v>
      </c>
      <c r="T80" t="str">
        <f t="shared" si="41"/>
        <v>-1.4-2.6i</v>
      </c>
      <c r="U80" t="str">
        <f t="shared" si="41"/>
        <v>-1.2-2.6i</v>
      </c>
      <c r="V80" t="str">
        <f t="shared" si="41"/>
        <v>-1-2.6i</v>
      </c>
      <c r="W80" t="str">
        <f t="shared" si="41"/>
        <v>-0.8-2.6i</v>
      </c>
      <c r="X80" t="str">
        <f t="shared" si="42"/>
        <v>-0.6-2.6i</v>
      </c>
      <c r="Y80" t="str">
        <f t="shared" si="42"/>
        <v>-0.4-2.6i</v>
      </c>
      <c r="Z80" t="str">
        <f t="shared" si="42"/>
        <v>-0.2-2.6i</v>
      </c>
      <c r="AA80" t="str">
        <f t="shared" si="42"/>
        <v>-2.6i</v>
      </c>
      <c r="AB80" t="str">
        <f t="shared" si="42"/>
        <v>0.2-2.6i</v>
      </c>
      <c r="AC80" t="str">
        <f t="shared" si="42"/>
        <v>0.4-2.6i</v>
      </c>
      <c r="AD80" t="str">
        <f t="shared" si="42"/>
        <v>0.6-2.6i</v>
      </c>
      <c r="AE80" t="str">
        <f t="shared" si="42"/>
        <v>0.8-2.6i</v>
      </c>
      <c r="AF80" t="str">
        <f t="shared" si="42"/>
        <v>1-2.6i</v>
      </c>
      <c r="AG80" t="str">
        <f t="shared" si="42"/>
        <v>1.2-2.6i</v>
      </c>
      <c r="AH80" t="str">
        <f t="shared" si="43"/>
        <v>1.4-2.6i</v>
      </c>
      <c r="AI80" t="str">
        <f t="shared" si="43"/>
        <v>1.6-2.6i</v>
      </c>
      <c r="AJ80" t="str">
        <f t="shared" si="43"/>
        <v>1.8-2.6i</v>
      </c>
      <c r="AK80" t="str">
        <f t="shared" si="43"/>
        <v>2-2.6i</v>
      </c>
      <c r="AL80" t="str">
        <f t="shared" si="43"/>
        <v>2.2-2.6i</v>
      </c>
      <c r="AM80" t="str">
        <f t="shared" si="43"/>
        <v>2.4-2.6i</v>
      </c>
      <c r="AN80" t="str">
        <f t="shared" si="43"/>
        <v>2.6-2.6i</v>
      </c>
    </row>
    <row r="81" ht="12" customHeight="1" x14ac:dyDescent="0.15"/>
    <row r="82" ht="12" customHeight="1" x14ac:dyDescent="0.15"/>
    <row r="83" ht="12" customHeight="1" x14ac:dyDescent="0.15"/>
    <row r="102" spans="48:52" x14ac:dyDescent="0.15">
      <c r="AX102" s="3"/>
      <c r="AY102" s="3"/>
      <c r="AZ102" s="3"/>
    </row>
    <row r="103" spans="48:52" x14ac:dyDescent="0.15">
      <c r="AX103" s="3"/>
      <c r="AY103" s="3"/>
      <c r="AZ103" s="3"/>
    </row>
    <row r="104" spans="48:52" x14ac:dyDescent="0.15">
      <c r="AV104" s="3"/>
      <c r="AW104" s="3"/>
      <c r="AX104" s="3"/>
      <c r="AY104" s="3"/>
      <c r="AZ104" s="3"/>
    </row>
    <row r="105" spans="48:52" x14ac:dyDescent="0.15">
      <c r="AV105" s="3"/>
      <c r="AW105" s="3"/>
      <c r="AX105" s="3"/>
      <c r="AY105" s="3"/>
      <c r="AZ105" s="3"/>
    </row>
    <row r="106" spans="48:52" x14ac:dyDescent="0.15">
      <c r="AV106" s="3"/>
      <c r="AW106" s="3"/>
      <c r="AX106" s="3"/>
      <c r="AY106" s="3"/>
      <c r="AZ106" s="3"/>
    </row>
    <row r="107" spans="48:52" x14ac:dyDescent="0.15">
      <c r="AV107" s="3"/>
      <c r="AW107" s="3"/>
      <c r="AX107" s="3"/>
      <c r="AY107" s="3"/>
      <c r="AZ107" s="3"/>
    </row>
    <row r="108" spans="48:52" x14ac:dyDescent="0.15">
      <c r="AV108" s="3"/>
      <c r="AW108" s="3"/>
      <c r="AX108" s="3"/>
      <c r="AY108" s="3"/>
      <c r="AZ108" s="3"/>
    </row>
    <row r="109" spans="48:52" x14ac:dyDescent="0.15">
      <c r="AV109" s="3"/>
      <c r="AW109" s="3"/>
      <c r="AX109" s="3"/>
      <c r="AY109" s="3"/>
      <c r="AZ109" s="3"/>
    </row>
    <row r="110" spans="48:52" x14ac:dyDescent="0.15">
      <c r="AV110" s="3"/>
      <c r="AW110" s="3"/>
      <c r="AX110" s="3"/>
      <c r="AY110" s="3"/>
      <c r="AZ110" s="3"/>
    </row>
    <row r="111" spans="48:52" x14ac:dyDescent="0.15">
      <c r="AV111" s="3"/>
      <c r="AW111" s="3"/>
      <c r="AX111" s="3"/>
      <c r="AY111" s="3"/>
      <c r="AZ111" s="3"/>
    </row>
    <row r="112" spans="48:52" x14ac:dyDescent="0.15">
      <c r="AV112" s="3"/>
      <c r="AW112" s="3"/>
      <c r="AX112" s="3"/>
      <c r="AY112" s="3"/>
      <c r="AZ112" s="3"/>
    </row>
    <row r="113" spans="48:52" x14ac:dyDescent="0.15">
      <c r="AV113" s="3"/>
      <c r="AW113" s="3"/>
      <c r="AX113" s="3"/>
      <c r="AY113" s="3"/>
      <c r="AZ113" s="3"/>
    </row>
    <row r="114" spans="48:52" x14ac:dyDescent="0.15">
      <c r="AV114" s="3"/>
      <c r="AW114" s="3"/>
      <c r="AX114" s="3"/>
      <c r="AY114" s="3"/>
      <c r="AZ114" s="3"/>
    </row>
    <row r="115" spans="48:52" x14ac:dyDescent="0.15">
      <c r="AV115" s="3"/>
      <c r="AW115" s="3"/>
      <c r="AX115" s="3"/>
      <c r="AY115" s="3"/>
      <c r="AZ115" s="3"/>
    </row>
    <row r="116" spans="48:52" x14ac:dyDescent="0.15">
      <c r="AV116" s="3"/>
      <c r="AW116" s="3"/>
      <c r="AX116" s="3"/>
      <c r="AY116" s="3"/>
      <c r="AZ116" s="3"/>
    </row>
    <row r="117" spans="48:52" x14ac:dyDescent="0.15">
      <c r="AV117" s="3"/>
      <c r="AW117" s="3"/>
      <c r="AX117" s="3"/>
      <c r="AY117" s="3"/>
      <c r="AZ117" s="3"/>
    </row>
    <row r="118" spans="48:52" x14ac:dyDescent="0.15">
      <c r="AV118" s="3"/>
      <c r="AW118" s="3"/>
      <c r="AX118" s="3"/>
      <c r="AY118" s="3"/>
      <c r="AZ118" s="3"/>
    </row>
    <row r="119" spans="48:52" x14ac:dyDescent="0.15">
      <c r="AV119" s="3"/>
      <c r="AW119" s="3"/>
      <c r="AX119" s="3"/>
      <c r="AY119" s="3"/>
      <c r="AZ119" s="3"/>
    </row>
    <row r="120" spans="48:52" x14ac:dyDescent="0.15">
      <c r="AV120" s="3"/>
      <c r="AW120" s="3"/>
      <c r="AX120" s="3"/>
      <c r="AY120" s="3"/>
      <c r="AZ120" s="3"/>
    </row>
    <row r="121" spans="48:52" x14ac:dyDescent="0.15">
      <c r="AV121" s="3"/>
      <c r="AW121" s="3"/>
      <c r="AX121" s="3"/>
      <c r="AY121" s="3"/>
      <c r="AZ121" s="3"/>
    </row>
    <row r="122" spans="48:52" x14ac:dyDescent="0.15">
      <c r="AV122" s="3"/>
      <c r="AW122" s="3"/>
      <c r="AX122" s="3"/>
      <c r="AY122" s="3"/>
      <c r="AZ122" s="3"/>
    </row>
    <row r="123" spans="48:52" x14ac:dyDescent="0.15">
      <c r="AZ123" s="3"/>
    </row>
    <row r="124" spans="48:52" x14ac:dyDescent="0.15">
      <c r="AY124" s="3"/>
      <c r="AZ124" s="3"/>
    </row>
    <row r="125" spans="48:52" x14ac:dyDescent="0.15">
      <c r="AW125" s="3"/>
      <c r="AX125" s="3"/>
      <c r="AY125" s="3"/>
      <c r="AZ125" s="3"/>
    </row>
    <row r="126" spans="48:52" x14ac:dyDescent="0.15">
      <c r="AW126" s="3"/>
      <c r="AX126" s="3"/>
      <c r="AY126" s="3"/>
      <c r="AZ126" s="3"/>
    </row>
    <row r="127" spans="48:52" x14ac:dyDescent="0.15">
      <c r="AW127" s="3"/>
      <c r="AX127" s="3"/>
      <c r="AY127" s="3"/>
      <c r="AZ127" s="3"/>
    </row>
    <row r="128" spans="48:52" x14ac:dyDescent="0.15">
      <c r="AW128" s="3"/>
      <c r="AX128" s="3"/>
      <c r="AY128" s="3"/>
      <c r="AZ128" s="3"/>
    </row>
    <row r="129" spans="49:52" x14ac:dyDescent="0.15">
      <c r="AW129" s="3"/>
      <c r="AX129" s="3"/>
      <c r="AY129" s="3"/>
      <c r="AZ129" s="3"/>
    </row>
    <row r="130" spans="49:52" x14ac:dyDescent="0.15">
      <c r="AW130" s="3"/>
      <c r="AX130" s="3"/>
    </row>
    <row r="131" spans="49:52" x14ac:dyDescent="0.15">
      <c r="AW131" s="3"/>
      <c r="AX131" s="3"/>
    </row>
    <row r="132" spans="49:52" x14ac:dyDescent="0.15">
      <c r="AW132" s="3"/>
    </row>
    <row r="133" spans="49:52" x14ac:dyDescent="0.15">
      <c r="AW133" s="3"/>
    </row>
    <row r="165" spans="43:43" x14ac:dyDescent="0.15">
      <c r="AQ165" s="27"/>
    </row>
  </sheetData>
  <phoneticPr fontId="1"/>
  <conditionalFormatting sqref="N23:AN49">
    <cfRule type="colorScale" priority="1">
      <colorScale>
        <cfvo type="num" val="0.2"/>
        <cfvo type="num" val="0.2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2015-02-19T08:16:10Z</dcterms:created>
  <dcterms:modified xsi:type="dcterms:W3CDTF">2015-02-28T10:25:57Z</dcterms:modified>
</cp:coreProperties>
</file>