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まいど\My Pictures\般\"/>
    </mc:Choice>
  </mc:AlternateContent>
  <bookViews>
    <workbookView xWindow="0" yWindow="0" windowWidth="20490" windowHeight="6960" activeTab="1"/>
  </bookViews>
  <sheets>
    <sheet name="Sheet1" sheetId="1" r:id="rId1"/>
    <sheet name="Sheet3" sheetId="3" r:id="rId2"/>
    <sheet name="そんな・・・14項で大丈夫か" sheetId="4" r:id="rId3"/>
  </sheets>
  <calcPr calcId="152511" iterate="1" iterateCount="2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4" l="1"/>
  <c r="E15" i="4"/>
  <c r="F15" i="4"/>
  <c r="G15" i="4"/>
  <c r="H15" i="4" s="1"/>
  <c r="D16" i="4"/>
  <c r="E16" i="4" s="1"/>
  <c r="F16" i="4"/>
  <c r="G16" i="4" s="1"/>
  <c r="H16" i="4" s="1"/>
  <c r="D6" i="4"/>
  <c r="E6" i="4"/>
  <c r="F6" i="4"/>
  <c r="G6" i="4"/>
  <c r="H6" i="4" s="1"/>
  <c r="D7" i="4"/>
  <c r="E7" i="4" s="1"/>
  <c r="F7" i="4"/>
  <c r="G7" i="4" s="1"/>
  <c r="H7" i="4" s="1"/>
  <c r="F5" i="4"/>
  <c r="G5" i="4" s="1"/>
  <c r="H5" i="4" s="1"/>
  <c r="E5" i="4"/>
  <c r="H4" i="4"/>
  <c r="G4" i="4"/>
  <c r="F4" i="4"/>
  <c r="E4" i="4"/>
  <c r="D12" i="3"/>
  <c r="D13" i="3"/>
  <c r="D14" i="3"/>
  <c r="D15" i="3"/>
  <c r="D16" i="3"/>
  <c r="D17" i="3"/>
  <c r="D18" i="3"/>
  <c r="D11" i="3"/>
  <c r="D5" i="4"/>
  <c r="F61" i="3"/>
  <c r="F57" i="3"/>
  <c r="F53" i="3"/>
  <c r="F49" i="3"/>
  <c r="F60" i="3"/>
  <c r="F56" i="3"/>
  <c r="F52" i="3"/>
  <c r="F48" i="3"/>
  <c r="F44" i="3"/>
  <c r="F40" i="3"/>
  <c r="F36" i="3"/>
  <c r="F45" i="3"/>
  <c r="F41" i="3"/>
  <c r="D17" i="4" l="1"/>
  <c r="D8" i="4"/>
  <c r="I14" i="3"/>
  <c r="F37" i="3"/>
  <c r="F33" i="3"/>
  <c r="F32" i="3"/>
  <c r="Q10" i="3"/>
  <c r="P10" i="3"/>
  <c r="O10" i="3"/>
  <c r="Q9" i="3"/>
  <c r="P9" i="3"/>
  <c r="O9" i="3"/>
  <c r="Q8" i="3"/>
  <c r="P8" i="3"/>
  <c r="O8" i="3"/>
  <c r="L10" i="3"/>
  <c r="M9" i="3"/>
  <c r="K9" i="3"/>
  <c r="L8" i="3"/>
  <c r="F9" i="3"/>
  <c r="M10" i="3" s="1"/>
  <c r="F12" i="3"/>
  <c r="F16" i="3" s="1"/>
  <c r="F17" i="4" l="1"/>
  <c r="E17" i="4"/>
  <c r="F8" i="4"/>
  <c r="E8" i="4"/>
  <c r="D9" i="4"/>
  <c r="H13" i="3"/>
  <c r="G14" i="3"/>
  <c r="I12" i="3" s="1"/>
  <c r="F17" i="3"/>
  <c r="F20" i="3"/>
  <c r="F13" i="3"/>
  <c r="M14" i="3"/>
  <c r="Q14" i="3" s="1"/>
  <c r="K8" i="3"/>
  <c r="M8" i="3"/>
  <c r="L9" i="3"/>
  <c r="K10" i="3"/>
  <c r="G13" i="3"/>
  <c r="K13" i="3" s="1"/>
  <c r="O13" i="3" s="1"/>
  <c r="H14" i="3"/>
  <c r="G12" i="3"/>
  <c r="K12" i="3" s="1"/>
  <c r="O12" i="3" s="1"/>
  <c r="G17" i="4" l="1"/>
  <c r="H17" i="4" s="1"/>
  <c r="E9" i="4"/>
  <c r="D10" i="4"/>
  <c r="F9" i="4"/>
  <c r="G9" i="4" s="1"/>
  <c r="H9" i="4" s="1"/>
  <c r="G8" i="4"/>
  <c r="H8" i="4" s="1"/>
  <c r="M12" i="3"/>
  <c r="Q12" i="3" s="1"/>
  <c r="F21" i="3"/>
  <c r="F24" i="3"/>
  <c r="K14" i="3"/>
  <c r="O14" i="3" s="1"/>
  <c r="L13" i="3"/>
  <c r="P13" i="3" s="1"/>
  <c r="I13" i="3"/>
  <c r="M13" i="3" s="1"/>
  <c r="Q13" i="3" s="1"/>
  <c r="L14" i="3"/>
  <c r="P14" i="3" s="1"/>
  <c r="G18" i="3"/>
  <c r="K18" i="3" s="1"/>
  <c r="O18" i="3" s="1"/>
  <c r="H12" i="3"/>
  <c r="L12" i="3" s="1"/>
  <c r="P12" i="3" s="1"/>
  <c r="G17" i="3"/>
  <c r="K17" i="3" s="1"/>
  <c r="O17" i="3" s="1"/>
  <c r="F10" i="4" l="1"/>
  <c r="E10" i="4"/>
  <c r="D11" i="4"/>
  <c r="F25" i="3"/>
  <c r="F28" i="3"/>
  <c r="F29" i="3" s="1"/>
  <c r="I17" i="3"/>
  <c r="M17" i="3" s="1"/>
  <c r="Q17" i="3" s="1"/>
  <c r="I18" i="3"/>
  <c r="M18" i="3" s="1"/>
  <c r="Q18" i="3" s="1"/>
  <c r="H18" i="3"/>
  <c r="L18" i="3" s="1"/>
  <c r="P18" i="3" s="1"/>
  <c r="H16" i="3"/>
  <c r="L16" i="3" s="1"/>
  <c r="P16" i="3" s="1"/>
  <c r="I16" i="3"/>
  <c r="M16" i="3" s="1"/>
  <c r="Q16" i="3" s="1"/>
  <c r="G16" i="3"/>
  <c r="K16" i="3" s="1"/>
  <c r="O16" i="3" s="1"/>
  <c r="H17" i="3"/>
  <c r="E11" i="4" l="1"/>
  <c r="D12" i="4"/>
  <c r="F11" i="4"/>
  <c r="G11" i="4" s="1"/>
  <c r="H11" i="4" s="1"/>
  <c r="G10" i="4"/>
  <c r="H10" i="4" s="1"/>
  <c r="I21" i="3"/>
  <c r="M21" i="3" s="1"/>
  <c r="Q21" i="3" s="1"/>
  <c r="L17" i="3"/>
  <c r="P17" i="3" s="1"/>
  <c r="I22" i="3"/>
  <c r="M22" i="3" s="1"/>
  <c r="Q22" i="3" s="1"/>
  <c r="G22" i="3"/>
  <c r="K22" i="3" s="1"/>
  <c r="O22" i="3" s="1"/>
  <c r="H22" i="3"/>
  <c r="L22" i="3" s="1"/>
  <c r="P22" i="3" s="1"/>
  <c r="G21" i="3"/>
  <c r="K21" i="3" s="1"/>
  <c r="O21" i="3" s="1"/>
  <c r="H21" i="3"/>
  <c r="L21" i="3" s="1"/>
  <c r="P21" i="3" s="1"/>
  <c r="I20" i="3"/>
  <c r="M20" i="3" s="1"/>
  <c r="Q20" i="3" s="1"/>
  <c r="H20" i="3"/>
  <c r="L20" i="3" s="1"/>
  <c r="P20" i="3" s="1"/>
  <c r="G20" i="3"/>
  <c r="K20" i="3" s="1"/>
  <c r="O20" i="3" s="1"/>
  <c r="F12" i="4" l="1"/>
  <c r="E12" i="4"/>
  <c r="D13" i="4"/>
  <c r="I26" i="3"/>
  <c r="M26" i="3" s="1"/>
  <c r="Q26" i="3" s="1"/>
  <c r="G26" i="3"/>
  <c r="K26" i="3" s="1"/>
  <c r="O26" i="3" s="1"/>
  <c r="H26" i="3"/>
  <c r="L26" i="3" s="1"/>
  <c r="P26" i="3" s="1"/>
  <c r="I24" i="3"/>
  <c r="M24" i="3" s="1"/>
  <c r="Q24" i="3" s="1"/>
  <c r="G24" i="3"/>
  <c r="K24" i="3" s="1"/>
  <c r="O24" i="3" s="1"/>
  <c r="H24" i="3"/>
  <c r="L24" i="3" s="1"/>
  <c r="P24" i="3" s="1"/>
  <c r="H25" i="3"/>
  <c r="L25" i="3" s="1"/>
  <c r="P25" i="3" s="1"/>
  <c r="I25" i="3"/>
  <c r="M25" i="3" s="1"/>
  <c r="Q25" i="3" s="1"/>
  <c r="G25" i="3"/>
  <c r="K25" i="3" s="1"/>
  <c r="O25" i="3" s="1"/>
  <c r="E13" i="4" l="1"/>
  <c r="D14" i="4"/>
  <c r="F13" i="4"/>
  <c r="G13" i="4" s="1"/>
  <c r="G12" i="4"/>
  <c r="H12" i="4" s="1"/>
  <c r="G30" i="3"/>
  <c r="I30" i="3"/>
  <c r="M30" i="3" s="1"/>
  <c r="Q30" i="3" s="1"/>
  <c r="H30" i="3"/>
  <c r="L30" i="3" s="1"/>
  <c r="P30" i="3" s="1"/>
  <c r="H29" i="3"/>
  <c r="L29" i="3" s="1"/>
  <c r="P29" i="3" s="1"/>
  <c r="I29" i="3"/>
  <c r="M29" i="3" s="1"/>
  <c r="Q29" i="3" s="1"/>
  <c r="G29" i="3"/>
  <c r="I28" i="3"/>
  <c r="M28" i="3" s="1"/>
  <c r="Q28" i="3" s="1"/>
  <c r="G28" i="3"/>
  <c r="H28" i="3"/>
  <c r="L28" i="3" s="1"/>
  <c r="P28" i="3" s="1"/>
  <c r="F14" i="4" l="1"/>
  <c r="E14" i="4"/>
  <c r="H13" i="4"/>
  <c r="K30" i="3"/>
  <c r="O30" i="3" s="1"/>
  <c r="I34" i="3"/>
  <c r="M34" i="3" s="1"/>
  <c r="Q34" i="3" s="1"/>
  <c r="G34" i="3"/>
  <c r="K34" i="3" s="1"/>
  <c r="O34" i="3" s="1"/>
  <c r="H34" i="3"/>
  <c r="L34" i="3" s="1"/>
  <c r="P34" i="3" s="1"/>
  <c r="K29" i="3"/>
  <c r="O29" i="3" s="1"/>
  <c r="I33" i="3"/>
  <c r="M33" i="3" s="1"/>
  <c r="Q33" i="3" s="1"/>
  <c r="G33" i="3"/>
  <c r="K33" i="3" s="1"/>
  <c r="O33" i="3" s="1"/>
  <c r="H33" i="3"/>
  <c r="L33" i="3" s="1"/>
  <c r="P33" i="3" s="1"/>
  <c r="H32" i="3"/>
  <c r="L32" i="3" s="1"/>
  <c r="P32" i="3" s="1"/>
  <c r="I32" i="3"/>
  <c r="M32" i="3" s="1"/>
  <c r="Q32" i="3" s="1"/>
  <c r="K28" i="3"/>
  <c r="O28" i="3" s="1"/>
  <c r="G32" i="3"/>
  <c r="K32" i="3" s="1"/>
  <c r="O32" i="3" s="1"/>
  <c r="G14" i="4" l="1"/>
  <c r="H14" i="4" s="1"/>
  <c r="H36" i="3"/>
  <c r="L36" i="3" s="1"/>
  <c r="I36" i="3"/>
  <c r="M36" i="3" s="1"/>
  <c r="G36" i="3"/>
  <c r="H37" i="3"/>
  <c r="L37" i="3" s="1"/>
  <c r="I37" i="3"/>
  <c r="M37" i="3" s="1"/>
  <c r="G37" i="3"/>
  <c r="K37" i="3" s="1"/>
  <c r="O37" i="3" s="1"/>
  <c r="I38" i="3"/>
  <c r="M38" i="3" s="1"/>
  <c r="G38" i="3"/>
  <c r="K38" i="3" s="1"/>
  <c r="O38" i="3" s="1"/>
  <c r="H38" i="3"/>
  <c r="L38" i="3" s="1"/>
  <c r="Q36" i="3" l="1"/>
  <c r="Q38" i="3"/>
  <c r="Q37" i="3"/>
  <c r="P37" i="3"/>
  <c r="P38" i="3"/>
  <c r="P36" i="3"/>
  <c r="I42" i="3"/>
  <c r="M42" i="3" s="1"/>
  <c r="Q42" i="3" s="1"/>
  <c r="G42" i="3"/>
  <c r="K42" i="3" s="1"/>
  <c r="O42" i="3" s="1"/>
  <c r="H42" i="3"/>
  <c r="L42" i="3" s="1"/>
  <c r="P42" i="3" s="1"/>
  <c r="H41" i="3"/>
  <c r="L41" i="3" s="1"/>
  <c r="P41" i="3" s="1"/>
  <c r="I41" i="3"/>
  <c r="M41" i="3" s="1"/>
  <c r="Q41" i="3" s="1"/>
  <c r="G41" i="3"/>
  <c r="K41" i="3" s="1"/>
  <c r="O41" i="3" s="1"/>
  <c r="K36" i="3"/>
  <c r="I40" i="3"/>
  <c r="M40" i="3" s="1"/>
  <c r="Q40" i="3" s="1"/>
  <c r="G40" i="3"/>
  <c r="K40" i="3" s="1"/>
  <c r="O40" i="3" s="1"/>
  <c r="H40" i="3"/>
  <c r="L40" i="3" s="1"/>
  <c r="P40" i="3" s="1"/>
  <c r="O36" i="3" l="1"/>
  <c r="H45" i="3"/>
  <c r="L45" i="3" s="1"/>
  <c r="P45" i="3" s="1"/>
  <c r="I45" i="3"/>
  <c r="M45" i="3" s="1"/>
  <c r="Q45" i="3" s="1"/>
  <c r="G45" i="3"/>
  <c r="K45" i="3" s="1"/>
  <c r="O45" i="3" s="1"/>
  <c r="I44" i="3"/>
  <c r="M44" i="3" s="1"/>
  <c r="Q44" i="3" s="1"/>
  <c r="G44" i="3"/>
  <c r="K44" i="3" s="1"/>
  <c r="O44" i="3" s="1"/>
  <c r="H44" i="3"/>
  <c r="L44" i="3" s="1"/>
  <c r="P44" i="3" s="1"/>
  <c r="I46" i="3"/>
  <c r="M46" i="3" s="1"/>
  <c r="Q46" i="3" s="1"/>
  <c r="G46" i="3"/>
  <c r="K46" i="3" s="1"/>
  <c r="O46" i="3" s="1"/>
  <c r="H46" i="3"/>
  <c r="L46" i="3" s="1"/>
  <c r="P46" i="3" s="1"/>
  <c r="I50" i="3" l="1"/>
  <c r="M50" i="3" s="1"/>
  <c r="Q50" i="3" s="1"/>
  <c r="G50" i="3"/>
  <c r="K50" i="3" s="1"/>
  <c r="O50" i="3" s="1"/>
  <c r="H50" i="3"/>
  <c r="L50" i="3" s="1"/>
  <c r="P50" i="3" s="1"/>
  <c r="I48" i="3"/>
  <c r="M48" i="3" s="1"/>
  <c r="Q48" i="3" s="1"/>
  <c r="G48" i="3"/>
  <c r="K48" i="3" s="1"/>
  <c r="O48" i="3" s="1"/>
  <c r="H48" i="3"/>
  <c r="L48" i="3" s="1"/>
  <c r="P48" i="3" s="1"/>
  <c r="H49" i="3"/>
  <c r="L49" i="3" s="1"/>
  <c r="P49" i="3" s="1"/>
  <c r="I49" i="3"/>
  <c r="M49" i="3" s="1"/>
  <c r="Q49" i="3" s="1"/>
  <c r="G49" i="3"/>
  <c r="K49" i="3" s="1"/>
  <c r="O49" i="3" s="1"/>
  <c r="I54" i="3" l="1"/>
  <c r="M54" i="3" s="1"/>
  <c r="Q54" i="3" s="1"/>
  <c r="G54" i="3"/>
  <c r="K54" i="3" s="1"/>
  <c r="O54" i="3" s="1"/>
  <c r="H54" i="3"/>
  <c r="L54" i="3" s="1"/>
  <c r="P54" i="3" s="1"/>
  <c r="H53" i="3"/>
  <c r="L53" i="3" s="1"/>
  <c r="P53" i="3" s="1"/>
  <c r="I53" i="3"/>
  <c r="M53" i="3" s="1"/>
  <c r="Q53" i="3" s="1"/>
  <c r="G53" i="3"/>
  <c r="K53" i="3" s="1"/>
  <c r="O53" i="3" s="1"/>
  <c r="I52" i="3"/>
  <c r="M52" i="3" s="1"/>
  <c r="Q52" i="3" s="1"/>
  <c r="G52" i="3"/>
  <c r="K52" i="3" s="1"/>
  <c r="O52" i="3" s="1"/>
  <c r="H52" i="3"/>
  <c r="L52" i="3" s="1"/>
  <c r="P52" i="3" s="1"/>
  <c r="I56" i="3" l="1"/>
  <c r="M56" i="3" s="1"/>
  <c r="Q56" i="3" s="1"/>
  <c r="G56" i="3"/>
  <c r="K56" i="3" s="1"/>
  <c r="O56" i="3" s="1"/>
  <c r="H56" i="3"/>
  <c r="L56" i="3" s="1"/>
  <c r="P56" i="3" s="1"/>
  <c r="H57" i="3"/>
  <c r="L57" i="3" s="1"/>
  <c r="P57" i="3" s="1"/>
  <c r="I57" i="3"/>
  <c r="M57" i="3" s="1"/>
  <c r="Q57" i="3" s="1"/>
  <c r="G57" i="3"/>
  <c r="K57" i="3" s="1"/>
  <c r="O57" i="3" s="1"/>
  <c r="I58" i="3"/>
  <c r="M58" i="3" s="1"/>
  <c r="Q58" i="3" s="1"/>
  <c r="G58" i="3"/>
  <c r="K58" i="3" s="1"/>
  <c r="O58" i="3" s="1"/>
  <c r="H58" i="3"/>
  <c r="L58" i="3" s="1"/>
  <c r="P58" i="3" s="1"/>
  <c r="I62" i="3" l="1"/>
  <c r="M62" i="3" s="1"/>
  <c r="Q62" i="3" s="1"/>
  <c r="Q75" i="3" s="1"/>
  <c r="G62" i="3"/>
  <c r="K62" i="3" s="1"/>
  <c r="O62" i="3" s="1"/>
  <c r="O75" i="3" s="1"/>
  <c r="H62" i="3"/>
  <c r="L62" i="3" s="1"/>
  <c r="P62" i="3" s="1"/>
  <c r="P75" i="3" s="1"/>
  <c r="H61" i="3"/>
  <c r="L61" i="3" s="1"/>
  <c r="P61" i="3" s="1"/>
  <c r="P74" i="3" s="1"/>
  <c r="I61" i="3"/>
  <c r="M61" i="3" s="1"/>
  <c r="Q61" i="3" s="1"/>
  <c r="Q74" i="3" s="1"/>
  <c r="G61" i="3"/>
  <c r="K61" i="3" s="1"/>
  <c r="O61" i="3" s="1"/>
  <c r="O74" i="3" s="1"/>
  <c r="I60" i="3"/>
  <c r="M60" i="3" s="1"/>
  <c r="Q60" i="3" s="1"/>
  <c r="Q73" i="3" s="1"/>
  <c r="G60" i="3"/>
  <c r="K60" i="3" s="1"/>
  <c r="O60" i="3" s="1"/>
  <c r="O73" i="3" s="1"/>
  <c r="H60" i="3"/>
  <c r="L60" i="3" s="1"/>
  <c r="P60" i="3" s="1"/>
  <c r="P73" i="3" s="1"/>
  <c r="Y75" i="3" l="1"/>
  <c r="Z75" i="3"/>
  <c r="AA75" i="3"/>
  <c r="AB75" i="3"/>
  <c r="X75" i="3"/>
  <c r="W75" i="3"/>
  <c r="AA74" i="3"/>
  <c r="AB74" i="3"/>
  <c r="Z74" i="3"/>
  <c r="Y74" i="3"/>
  <c r="W74" i="3"/>
  <c r="X74" i="3"/>
  <c r="AA73" i="3"/>
  <c r="Q77" i="3"/>
  <c r="O78" i="3"/>
  <c r="AB73" i="3"/>
  <c r="Z73" i="3"/>
  <c r="Y73" i="3"/>
  <c r="Q78" i="3"/>
  <c r="P77" i="3"/>
  <c r="W73" i="3"/>
  <c r="X73" i="3"/>
  <c r="P78" i="3"/>
  <c r="R78" i="3" s="1"/>
  <c r="O77" i="3"/>
  <c r="R77" i="3" s="1"/>
  <c r="R79" i="3" l="1"/>
  <c r="R80" i="3" s="1"/>
</calcChain>
</file>

<file path=xl/comments1.xml><?xml version="1.0" encoding="utf-8"?>
<comments xmlns="http://schemas.openxmlformats.org/spreadsheetml/2006/main">
  <authors>
    <author>quansoq</author>
  </authors>
  <commentList>
    <comment ref="C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θ1～8：-1～1の
ランダム</t>
        </r>
      </text>
    </comment>
  </commentList>
</comments>
</file>

<file path=xl/comments2.xml><?xml version="1.0" encoding="utf-8"?>
<comments xmlns="http://schemas.openxmlformats.org/spreadsheetml/2006/main">
  <authors>
    <author>quansoq</author>
  </authors>
  <commentList>
    <comment ref="H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みんなの愛したゆゆ式</t>
        </r>
      </text>
    </comment>
  </commentList>
</comments>
</file>

<file path=xl/sharedStrings.xml><?xml version="1.0" encoding="utf-8"?>
<sst xmlns="http://schemas.openxmlformats.org/spreadsheetml/2006/main" count="56" uniqueCount="52">
  <si>
    <t>θ1</t>
    <phoneticPr fontId="1"/>
  </si>
  <si>
    <t>θ2</t>
  </si>
  <si>
    <t>θ3</t>
  </si>
  <si>
    <t>θ4</t>
  </si>
  <si>
    <t>θ5</t>
  </si>
  <si>
    <t>θ6</t>
  </si>
  <si>
    <t>θ7</t>
  </si>
  <si>
    <t>θ8</t>
  </si>
  <si>
    <t>i</t>
    <phoneticPr fontId="1"/>
  </si>
  <si>
    <t>1乗</t>
    <rPh sb="1" eb="2">
      <t>ジョウ</t>
    </rPh>
    <phoneticPr fontId="1"/>
  </si>
  <si>
    <t>2乗</t>
    <rPh sb="1" eb="2">
      <t>ジョウ</t>
    </rPh>
    <phoneticPr fontId="1"/>
  </si>
  <si>
    <t>3乗</t>
    <rPh sb="1" eb="2">
      <t>ジョウ</t>
    </rPh>
    <phoneticPr fontId="1"/>
  </si>
  <si>
    <t>4乗</t>
    <rPh sb="1" eb="2">
      <t>ジョウ</t>
    </rPh>
    <phoneticPr fontId="1"/>
  </si>
  <si>
    <t>5乗</t>
    <rPh sb="1" eb="2">
      <t>ジョウ</t>
    </rPh>
    <phoneticPr fontId="1"/>
  </si>
  <si>
    <t>6乗</t>
    <rPh sb="1" eb="2">
      <t>ジョウ</t>
    </rPh>
    <phoneticPr fontId="1"/>
  </si>
  <si>
    <t>7乗</t>
    <rPh sb="1" eb="2">
      <t>ジョウ</t>
    </rPh>
    <phoneticPr fontId="1"/>
  </si>
  <si>
    <t>7の階乗</t>
    <rPh sb="2" eb="4">
      <t>カイジョウ</t>
    </rPh>
    <phoneticPr fontId="1"/>
  </si>
  <si>
    <t>0乗</t>
    <rPh sb="1" eb="2">
      <t>ジョウ</t>
    </rPh>
    <phoneticPr fontId="1"/>
  </si>
  <si>
    <t>単位行列</t>
    <rPh sb="0" eb="2">
      <t>タンイ</t>
    </rPh>
    <rPh sb="2" eb="4">
      <t>ギョウレツ</t>
    </rPh>
    <phoneticPr fontId="1"/>
  </si>
  <si>
    <t>1の階乗</t>
    <rPh sb="2" eb="4">
      <t>カイジョウ</t>
    </rPh>
    <phoneticPr fontId="1"/>
  </si>
  <si>
    <t>2の階乗</t>
    <rPh sb="2" eb="4">
      <t>カイジョウ</t>
    </rPh>
    <phoneticPr fontId="1"/>
  </si>
  <si>
    <t>3の階乗</t>
    <rPh sb="2" eb="4">
      <t>カイジョウ</t>
    </rPh>
    <phoneticPr fontId="1"/>
  </si>
  <si>
    <t>4の階乗</t>
    <rPh sb="2" eb="4">
      <t>カイジョウ</t>
    </rPh>
    <phoneticPr fontId="1"/>
  </si>
  <si>
    <t>5の階乗</t>
    <rPh sb="2" eb="4">
      <t>カイジョウ</t>
    </rPh>
    <phoneticPr fontId="1"/>
  </si>
  <si>
    <t>6の階乗</t>
    <rPh sb="2" eb="4">
      <t>カイジョウ</t>
    </rPh>
    <phoneticPr fontId="1"/>
  </si>
  <si>
    <t>0の階乗</t>
    <rPh sb="2" eb="4">
      <t>カイジョウ</t>
    </rPh>
    <phoneticPr fontId="1"/>
  </si>
  <si>
    <t>→nの階乗</t>
    <rPh sb="3" eb="5">
      <t>カイジョウ</t>
    </rPh>
    <phoneticPr fontId="1"/>
  </si>
  <si>
    <t>で割る</t>
    <rPh sb="1" eb="2">
      <t>ワ</t>
    </rPh>
    <phoneticPr fontId="1"/>
  </si>
  <si>
    <t>→iのn乗を</t>
    <rPh sb="4" eb="5">
      <t>ジョウ</t>
    </rPh>
    <phoneticPr fontId="1"/>
  </si>
  <si>
    <t>かける</t>
    <phoneticPr fontId="1"/>
  </si>
  <si>
    <t>Re</t>
    <phoneticPr fontId="1"/>
  </si>
  <si>
    <t>Im</t>
    <phoneticPr fontId="1"/>
  </si>
  <si>
    <t>だいたいユニタリになっていることを確認</t>
    <rPh sb="17" eb="19">
      <t>カクニン</t>
    </rPh>
    <phoneticPr fontId="1"/>
  </si>
  <si>
    <t>8項までテイラー展開した近似結果</t>
    <rPh sb="1" eb="2">
      <t>コウ</t>
    </rPh>
    <rPh sb="8" eb="10">
      <t>テンカイ</t>
    </rPh>
    <rPh sb="12" eb="14">
      <t>キンジ</t>
    </rPh>
    <rPh sb="14" eb="16">
      <t>ケッカ</t>
    </rPh>
    <phoneticPr fontId="1"/>
  </si>
  <si>
    <t>8乗</t>
    <rPh sb="1" eb="2">
      <t>ジョウ</t>
    </rPh>
    <phoneticPr fontId="1"/>
  </si>
  <si>
    <t>8の階乗</t>
    <rPh sb="2" eb="4">
      <t>カイジョウ</t>
    </rPh>
    <phoneticPr fontId="1"/>
  </si>
  <si>
    <t>9乗</t>
    <rPh sb="1" eb="2">
      <t>ジョウ</t>
    </rPh>
    <phoneticPr fontId="1"/>
  </si>
  <si>
    <t>9の階乗</t>
    <rPh sb="2" eb="4">
      <t>カイジョウ</t>
    </rPh>
    <phoneticPr fontId="1"/>
  </si>
  <si>
    <t>10の階乗</t>
    <rPh sb="3" eb="5">
      <t>カイジョウ</t>
    </rPh>
    <phoneticPr fontId="1"/>
  </si>
  <si>
    <t>11の階乗</t>
    <rPh sb="3" eb="5">
      <t>カイジョウ</t>
    </rPh>
    <phoneticPr fontId="1"/>
  </si>
  <si>
    <t>12の階乗</t>
    <rPh sb="3" eb="5">
      <t>カイジョウ</t>
    </rPh>
    <phoneticPr fontId="1"/>
  </si>
  <si>
    <t>13の階乗</t>
    <rPh sb="3" eb="5">
      <t>カイジョウ</t>
    </rPh>
    <phoneticPr fontId="1"/>
  </si>
  <si>
    <t>↓14つの行列全部足す</t>
    <rPh sb="5" eb="7">
      <t>ギョウレツ</t>
    </rPh>
    <rPh sb="7" eb="9">
      <t>ゼンブ</t>
    </rPh>
    <rPh sb="9" eb="10">
      <t>タ</t>
    </rPh>
    <phoneticPr fontId="1"/>
  </si>
  <si>
    <t>サラスの方法</t>
    <rPh sb="4" eb="6">
      <t>ホウホウ</t>
    </rPh>
    <phoneticPr fontId="1"/>
  </si>
  <si>
    <t>行列式||→</t>
    <rPh sb="0" eb="2">
      <t>ギョウレツ</t>
    </rPh>
    <rPh sb="2" eb="3">
      <t>シキ</t>
    </rPh>
    <phoneticPr fontId="1"/>
  </si>
  <si>
    <t>行列式の絶対値||||→</t>
    <rPh sb="0" eb="2">
      <t>ギョウレツ</t>
    </rPh>
    <rPh sb="2" eb="3">
      <t>シキ</t>
    </rPh>
    <rPh sb="4" eb="7">
      <t>ゼッタイチ</t>
    </rPh>
    <phoneticPr fontId="1"/>
  </si>
  <si>
    <t>n</t>
    <phoneticPr fontId="1"/>
  </si>
  <si>
    <t>n!</t>
    <phoneticPr fontId="1"/>
  </si>
  <si>
    <t>(iπ)^n</t>
    <phoneticPr fontId="1"/>
  </si>
  <si>
    <t>()^n/n!</t>
    <phoneticPr fontId="1"/>
  </si>
  <si>
    <t>Σ</t>
    <phoneticPr fontId="1"/>
  </si>
  <si>
    <t>スカラーで大丈夫なんだから問題ない(実数とは言ってない)</t>
    <rPh sb="5" eb="8">
      <t>ダイジョウブ</t>
    </rPh>
    <rPh sb="13" eb="15">
      <t>モンダイ</t>
    </rPh>
    <rPh sb="18" eb="20">
      <t>ジッスウ</t>
    </rPh>
    <rPh sb="22" eb="23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</si>
</sst>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7448001" cy="347864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/>
            <xdr:cNvSpPr txBox="1"/>
          </xdr:nvSpPr>
          <xdr:spPr>
            <a:xfrm>
              <a:off x="3429000" y="857250"/>
              <a:ext cx="7448001" cy="34786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begChr m:val="|"/>
                      <m:endChr m:val="|"/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dPr>
                    <m:e>
                      <m:m>
                        <m:mPr>
                          <m:mcs>
                            <m:mc>
                              <m:mcPr>
                                <m:count m:val="3"/>
                                <m:mcJc m:val="center"/>
                              </m:mcPr>
                            </m:mc>
                          </m:mcs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mPr>
                        <m:mr>
                          <m:e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</m:t>
                                </m:r>
                              </m:sub>
                            </m:s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kumimoji="1" lang="ja-JP" alt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e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e>
                          <m:e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4</m:t>
                                </m:r>
                              </m:sub>
                            </m:s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5</m:t>
                                </m:r>
                              </m:sub>
                            </m:sSub>
                          </m:e>
                        </m:mr>
                        <m:mr>
                          <m:e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e>
                          <m:e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−</m:t>
                                </m:r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</m:t>
                                </m:r>
                              </m:sub>
                            </m:s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kumimoji="1" lang="ja-JP" alt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e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6</m:t>
                                </m:r>
                              </m:sub>
                            </m:s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7</m:t>
                                </m:r>
                              </m:sub>
                            </m:sSub>
                          </m:e>
                        </m:mr>
                        <m:mr>
                          <m:e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4</m:t>
                                </m:r>
                              </m:sub>
                            </m:s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5</m:t>
                                </m:r>
                              </m:sub>
                            </m:sSub>
                          </m:e>
                          <m:e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6</m:t>
                                </m:r>
                              </m:sub>
                            </m:s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7</m:t>
                                </m:r>
                              </m:sub>
                            </m:sSub>
                          </m:e>
                          <m:e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−2</m:t>
                                </m:r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</m:t>
                                </m:r>
                              </m:sub>
                            </m:s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kumimoji="1" lang="ja-JP" alt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</m:mr>
                      </m:m>
                    </m:e>
                  </m:d>
                </m:oMath>
              </a14:m>
              <a:r>
                <a:rPr kumimoji="1" lang="en-US" altLang="ja-JP" sz="1100"/>
                <a:t>=0</a:t>
              </a:r>
            </a:p>
            <a:p>
              <a:endParaRPr kumimoji="1" lang="en-US" altLang="ja-JP" sz="1100" i="1">
                <a:latin typeface="Cambria Math" panose="02040503050406030204" pitchFamily="18" charset="0"/>
              </a:endParaRPr>
            </a:p>
            <a:p>
              <a14:m>
                <m:oMath xmlns:m="http://schemas.openxmlformats.org/officeDocument/2006/math">
                  <m:d>
                    <m:dPr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en-US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en-US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−2</m:t>
                          </m:r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en-US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</m:e>
                  </m:d>
                </m:oMath>
              </a14:m>
              <a:r>
                <a:rPr kumimoji="1" lang="en-US" altLang="ja-JP" sz="1100"/>
                <a:t>+</a:t>
              </a:r>
              <a14:m>
                <m:oMath xmlns:m="http://schemas.openxmlformats.org/officeDocument/2006/math"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3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4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5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6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7</m:t>
                          </m:r>
                        </m:sub>
                      </m:sSub>
                    </m:e>
                  </m:d>
                </m:oMath>
              </a14:m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14:m>
                <m:oMath xmlns:m="http://schemas.openxmlformats.org/officeDocument/2006/math"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3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4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5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6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7</m:t>
                          </m:r>
                        </m:sub>
                      </m:sSub>
                    </m:e>
                  </m:d>
                </m:oMath>
              </a14:m>
              <a:endParaRPr kumimoji="1" lang="en-US" altLang="ja-JP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14:m>
                <m:oMath xmlns:m="http://schemas.openxmlformats.org/officeDocument/2006/math"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4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5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en-US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4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5</m:t>
                          </m:r>
                        </m:sub>
                      </m:sSub>
                    </m:e>
                  </m:d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3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3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−2</m:t>
                          </m:r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en-US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en-US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6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7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6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7</m:t>
                          </m:r>
                        </m:sub>
                      </m:sSub>
                    </m:e>
                  </m:d>
                </m:oMath>
              </a14:m>
              <a:r>
                <a:rPr kumimoji="1" lang="en-US" altLang="ja-JP" sz="1100"/>
                <a:t>=0</a:t>
              </a:r>
            </a:p>
            <a:p>
              <a:endParaRPr kumimoji="1" lang="en-US" altLang="ja-JP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14:m>
                <m:oMath xmlns:m="http://schemas.openxmlformats.org/officeDocument/2006/math"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−2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</m:e>
                  </m:d>
                </m:oMath>
              </a14:m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14:m>
                <m:oMath xmlns:m="http://schemas.openxmlformats.org/officeDocument/2006/math"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3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4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5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6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7</m:t>
                          </m:r>
                        </m:sub>
                      </m:sSub>
                    </m:e>
                  </m:d>
                </m:oMath>
              </a14:m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14:m>
                <m:oMath xmlns:m="http://schemas.openxmlformats.org/officeDocument/2006/math"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3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4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5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6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7</m:t>
                          </m:r>
                        </m:sub>
                      </m:sSub>
                    </m:e>
                  </m:d>
                </m:oMath>
              </a14:m>
              <a:endParaRPr lang="ja-JP" altLang="ja-JP">
                <a:effectLst/>
              </a:endParaRPr>
            </a:p>
            <a:p>
              <a14:m>
                <m:oMath xmlns:m="http://schemas.openxmlformats.org/officeDocument/2006/math"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5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−2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en-U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6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en-U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7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</m:oMath>
              </a14:m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=0</a:t>
              </a:r>
              <a:endParaRPr lang="ja-JP" altLang="ja-JP">
                <a:effectLst/>
              </a:endParaRPr>
            </a:p>
            <a:p>
              <a:endParaRPr kumimoji="1" lang="en-US" altLang="ja-JP" sz="1100"/>
            </a:p>
            <a:p>
              <a14:m>
                <m:oMath xmlns:m="http://schemas.openxmlformats.org/officeDocument/2006/math">
                  <m:r>
                    <a:rPr kumimoji="1" lang="en-US" altLang="ja-JP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+</m:t>
                          </m:r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</m:e>
                  </m:d>
                </m:oMath>
              </a14:m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14:m>
                <m:oMath xmlns:m="http://schemas.openxmlformats.org/officeDocument/2006/math">
                  <m:d>
                    <m:dPr>
                      <m:begChr m:val="{"/>
                      <m:endChr m:val="}"/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</m:sSub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4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3</m:t>
                          </m:r>
                        </m:sub>
                      </m:sSub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5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d>
                        <m:d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en-U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</m:t>
                              </m:r>
                            </m:sub>
                          </m:sSub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en-U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sub>
                          </m:s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</m:t>
                          </m:r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en-U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b>
                          </m:sSub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en-U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5</m:t>
                              </m:r>
                            </m:sub>
                          </m:sSub>
                        </m:e>
                      </m:d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6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7</m:t>
                          </m:r>
                        </m:sub>
                      </m:sSub>
                    </m:e>
                  </m:d>
                </m:oMath>
              </a14:m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14:m>
                <m:oMath xmlns:m="http://schemas.openxmlformats.org/officeDocument/2006/math">
                  <m:d>
                    <m:dPr>
                      <m:begChr m:val="{"/>
                      <m:endChr m:val="}"/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</m:sSub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4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3</m:t>
                          </m:r>
                        </m:sub>
                      </m:sSub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5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d>
                        <m:d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</m:t>
                              </m:r>
                            </m:sub>
                          </m:sSub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sub>
                          </m:s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</m:t>
                          </m:r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b>
                          </m:sSub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5</m:t>
                              </m:r>
                            </m:sub>
                          </m:sSub>
                        </m:e>
                      </m:d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6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7</m:t>
                          </m:r>
                        </m:sub>
                      </m:sSub>
                    </m:e>
                  </m:d>
                </m:oMath>
              </a14:m>
              <a:endParaRPr lang="ja-JP" altLang="ja-JP">
                <a:effectLst/>
              </a:endParaRPr>
            </a:p>
            <a:p>
              <a14:m>
                <m:oMath xmlns:m="http://schemas.openxmlformats.org/officeDocument/2006/math"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5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−2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6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7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</m:oMath>
              </a14:m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=0</a:t>
              </a:r>
              <a:endParaRPr lang="ja-JP" altLang="ja-JP">
                <a:effectLst/>
              </a:endParaRPr>
            </a:p>
            <a:p>
              <a:endParaRPr kumimoji="1" lang="en-US" altLang="ja-JP" sz="1100"/>
            </a:p>
            <a:p>
              <a14:m>
                <m:oMath xmlns:m="http://schemas.openxmlformats.org/officeDocument/2006/math">
                  <m:r>
                    <a:rPr kumimoji="1" lang="en-US" altLang="ja-JP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+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</m:e>
                  </m:d>
                </m:oMath>
              </a14:m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14:m>
                <m:oMath xmlns:m="http://schemas.openxmlformats.org/officeDocument/2006/math"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2</m:t>
                  </m:r>
                  <m:d>
                    <m:dPr>
                      <m:begChr m:val="{"/>
                      <m:endChr m:val="}"/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d>
                        <m:d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en-U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b>
                          </m:sSub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en-U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sub>
                          </m:s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+</m:t>
                          </m:r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en-U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</m:t>
                              </m:r>
                            </m:sub>
                          </m:sSub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en-U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5</m:t>
                              </m:r>
                            </m:sub>
                          </m:sSub>
                        </m:e>
                      </m:d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6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d>
                        <m:d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</m:t>
                              </m:r>
                            </m:sub>
                          </m:sSub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sub>
                          </m:s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</m:t>
                          </m:r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b>
                          </m:sSub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5</m:t>
                              </m:r>
                            </m:sub>
                          </m:sSub>
                        </m:e>
                      </m:d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7</m:t>
                          </m:r>
                        </m:sub>
                      </m:sSub>
                    </m:e>
                  </m:d>
                </m:oMath>
              </a14:m>
              <a:endParaRPr lang="ja-JP" altLang="ja-JP">
                <a:effectLst/>
              </a:endParaRPr>
            </a:p>
            <a:p>
              <a14:m>
                <m:oMath xmlns:m="http://schemas.openxmlformats.org/officeDocument/2006/math"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5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−2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6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7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</m:oMath>
              </a14:m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=0</a:t>
              </a:r>
              <a:endParaRPr lang="ja-JP" altLang="ja-JP">
                <a:effectLst/>
              </a:endParaRPr>
            </a:p>
            <a:p>
              <a:endParaRPr kumimoji="1" lang="en-US" altLang="ja-JP" sz="1100"/>
            </a:p>
            <a:p>
              <a14:m>
                <m:oMath xmlns:m="http://schemas.openxmlformats.org/officeDocument/2006/math">
                  <m:r>
                    <a:rPr kumimoji="1" lang="en-US" altLang="ja-JP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d>
                            <m:d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en-US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8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ja-JP" altLang="en-U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𝜆</m:t>
                              </m:r>
                            </m:e>
                          </m:d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en-U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</m:e>
                  </m:d>
                </m:oMath>
              </a14:m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14:m>
                <m:oMath xmlns:m="http://schemas.openxmlformats.org/officeDocument/2006/math"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2</m:t>
                  </m:r>
                  <m:d>
                    <m:dPr>
                      <m:begChr m:val="{"/>
                      <m:endChr m:val="}"/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d>
                        <m:d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b>
                          </m:sSub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sub>
                          </m:s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+</m:t>
                          </m:r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</m:t>
                              </m:r>
                            </m:sub>
                          </m:sSub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5</m:t>
                              </m:r>
                            </m:sub>
                          </m:sSub>
                        </m:e>
                      </m:d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6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d>
                        <m:d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</m:t>
                              </m:r>
                            </m:sub>
                          </m:sSub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sub>
                          </m:s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</m:t>
                          </m:r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b>
                          </m:sSub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5</m:t>
                              </m:r>
                            </m:sub>
                          </m:sSub>
                        </m:e>
                      </m:d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7</m:t>
                          </m:r>
                        </m:sub>
                      </m:sSub>
                    </m:e>
                  </m:d>
                </m:oMath>
              </a14:m>
              <a:endParaRPr lang="ja-JP" altLang="ja-JP">
                <a:effectLst/>
              </a:endParaRPr>
            </a:p>
            <a:p>
              <a14:m>
                <m:oMath xmlns:m="http://schemas.openxmlformats.org/officeDocument/2006/math"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5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−2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6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7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</m:oMath>
              </a14:m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=0</a:t>
              </a:r>
              <a:endParaRPr lang="ja-JP" altLang="ja-JP">
                <a:effectLst/>
              </a:endParaRPr>
            </a:p>
            <a:p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3429000" y="857250"/>
              <a:ext cx="7448001" cy="34786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0">
                  <a:latin typeface="Cambria Math" panose="02040503050406030204" pitchFamily="18" charset="0"/>
                </a:rPr>
                <a:t>|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■8(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1+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8−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2−𝑖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4−𝑖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2+𝑖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1+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8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6−𝑖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7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4+𝑖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6+𝑖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7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8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|</a:t>
              </a:r>
              <a:r>
                <a:rPr kumimoji="1" lang="en-US" altLang="ja-JP" sz="1100"/>
                <a:t>=0</a:t>
              </a:r>
            </a:p>
            <a:p>
              <a:endParaRPr kumimoji="1" lang="en-US" altLang="ja-JP" sz="1100" i="1">
                <a:latin typeface="Cambria Math" panose="02040503050406030204" pitchFamily="18" charset="0"/>
              </a:endParaRPr>
            </a:p>
            <a:p>
              <a:r>
                <a:rPr kumimoji="1" lang="en-US" altLang="ja-JP" sz="1100" i="0">
                  <a:latin typeface="Cambria Math" panose="02040503050406030204" pitchFamily="18" charset="0"/>
                </a:rPr>
                <a:t>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−2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kumimoji="1" lang="en-US" altLang="ja-JP" sz="1100"/>
                <a:t>+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2+𝑖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4−𝑖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6+𝑖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7 )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7 )</a:t>
              </a:r>
              <a:endParaRPr kumimoji="1" lang="en-US" altLang="ja-JP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4−𝑖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5 )−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2+𝑖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−2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6+𝑖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7 )</a:t>
              </a:r>
              <a:r>
                <a:rPr kumimoji="1" lang="en-US" altLang="ja-JP" sz="1100"/>
                <a:t>=0</a:t>
              </a:r>
            </a:p>
            <a:p>
              <a:endParaRPr kumimoji="1" lang="en-US" altLang="ja-JP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−2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2+𝑖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4−𝑖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6+𝑖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7 )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2−𝑖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4+𝑖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6−𝑖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7 )</a:t>
              </a:r>
              <a:endParaRPr lang="ja-JP" altLang="ja-JP">
                <a:effectLst/>
              </a:endParaRPr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〗^2+〖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〗^2 )−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〗^2+〖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〗^2 )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−2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6〗^2+〖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7〗^2 )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=0</a:t>
              </a:r>
              <a:endParaRPr lang="ja-JP" altLang="ja-JP">
                <a:effectLst/>
              </a:endParaRPr>
            </a:p>
            <a:p>
              <a:endParaRPr kumimoji="1" lang="en-US" altLang="ja-JP" sz="1100"/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kumimoji="1" lang="ja-JP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{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 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5 )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}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6+𝑖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7 )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{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 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 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5 )}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6−𝑖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7 )</a:t>
              </a:r>
              <a:endParaRPr lang="ja-JP" altLang="ja-JP">
                <a:effectLst/>
              </a:endParaRPr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4〗^2+〖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5〗^2 )−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2〗^2+〖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3〗^2 )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−2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6〗^2+〖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7〗^2 )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=0</a:t>
              </a:r>
              <a:endParaRPr lang="ja-JP" altLang="ja-JP">
                <a:effectLst/>
              </a:endParaRPr>
            </a:p>
            <a:p>
              <a:endParaRPr kumimoji="1" lang="en-US" altLang="ja-JP" sz="1100"/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{(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 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4+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5 ) 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 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5 ) 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 }</a:t>
              </a:r>
              <a:endParaRPr lang="ja-JP" altLang="ja-JP">
                <a:effectLst/>
              </a:endParaRPr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4〗^2+〖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5〗^2 )−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2〗^2+〖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3〗^2 )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−2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6〗^2+〖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7〗^2 )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=0</a:t>
              </a:r>
              <a:endParaRPr lang="ja-JP" altLang="ja-JP">
                <a:effectLst/>
              </a:endParaRPr>
            </a:p>
            <a:p>
              <a:endParaRPr kumimoji="1" lang="en-US" altLang="ja-JP" sz="1100"/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1〗^2 )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{(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 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5 ) 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6−(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 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5 ) 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 }</a:t>
              </a:r>
              <a:endParaRPr lang="ja-JP" altLang="ja-JP">
                <a:effectLst/>
              </a:endParaRPr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4〗^2+〖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5〗^2 )−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2〗^2+〖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3〗^2 )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−2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6〗^2+〖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7〗^2 )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=0</a:t>
              </a:r>
              <a:endParaRPr lang="ja-JP" altLang="ja-JP">
                <a:effectLst/>
              </a:endParaRPr>
            </a:p>
            <a:p>
              <a:endParaRPr kumimoji="1" lang="ja-JP" altLang="en-US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</xdr:colOff>
      <xdr:row>1</xdr:row>
      <xdr:rowOff>57150</xdr:rowOff>
    </xdr:from>
    <xdr:ext cx="3013646" cy="6322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/>
            <xdr:cNvSpPr txBox="1"/>
          </xdr:nvSpPr>
          <xdr:spPr>
            <a:xfrm>
              <a:off x="2857500" y="228600"/>
              <a:ext cx="3013646" cy="6322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/>
                <a:t>exp</a:t>
              </a:r>
              <a14:m>
                <m:oMath xmlns:m="http://schemas.openxmlformats.org/officeDocument/2006/math">
                  <m:d>
                    <m:dPr>
                      <m:begChr m:val="{"/>
                      <m:endChr m:val="}"/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kumimoji="1" lang="en-US" altLang="ja-JP" sz="1100" b="0" i="1">
                          <a:latin typeface="Cambria Math" panose="02040503050406030204" pitchFamily="18" charset="0"/>
                        </a:rPr>
                        <m:t>𝑖</m:t>
                      </m:r>
                      <m:d>
                        <m:d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m>
                            <m:mPr>
                              <m:mcs>
                                <m:mc>
                                  <m:mcPr>
                                    <m:count m:val="3"/>
                                    <m:mcJc m:val="center"/>
                                  </m:mcPr>
                                </m:mc>
                              </m:mcs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mPr>
                            <m:mr>
                              <m:e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1</m:t>
                                    </m:r>
                                  </m:sub>
                                </m:s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f>
                                  <m:fPr>
                                    <m:type m:val="lin"/>
                                    <m:ctrlP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kumimoji="1" lang="en-US" altLang="ja-JP" sz="110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kumimoji="1" lang="ja-JP" altLang="en-US" sz="110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𝜃</m:t>
                                        </m:r>
                                      </m:e>
                                      <m:sub>
                                        <m: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8</m:t>
                                        </m:r>
                                      </m:sub>
                                    </m:sSub>
                                  </m:num>
                                  <m:den>
                                    <m:rad>
                                      <m:radPr>
                                        <m:degHide m:val="on"/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radPr>
                                      <m:deg/>
                                      <m:e>
                                        <m: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3</m:t>
                                        </m:r>
                                      </m:e>
                                    </m:rad>
                                  </m:den>
                                </m:f>
                              </m:e>
                              <m:e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b>
                                </m:s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−</m:t>
                                </m:r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3</m:t>
                                    </m:r>
                                  </m:sub>
                                </m:sSub>
                              </m:e>
                              <m:e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4</m:t>
                                    </m:r>
                                  </m:sub>
                                </m:s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−</m:t>
                                </m:r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5</m:t>
                                    </m:r>
                                  </m:sub>
                                </m:sSub>
                              </m:e>
                            </m:mr>
                            <m:mr>
                              <m:e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b>
                                </m:s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3</m:t>
                                    </m:r>
                                  </m:sub>
                                </m:sSub>
                              </m:e>
                              <m:e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−</m:t>
                                    </m:r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1</m:t>
                                    </m:r>
                                  </m:sub>
                                </m:s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f>
                                  <m:fPr>
                                    <m:type m:val="lin"/>
                                    <m:ctrlP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kumimoji="1" lang="en-US" altLang="ja-JP" sz="110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kumimoji="1" lang="ja-JP" altLang="en-US" sz="110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𝜃</m:t>
                                        </m:r>
                                      </m:e>
                                      <m:sub>
                                        <m: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8</m:t>
                                        </m:r>
                                      </m:sub>
                                    </m:sSub>
                                  </m:num>
                                  <m:den>
                                    <m:rad>
                                      <m:radPr>
                                        <m:degHide m:val="on"/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radPr>
                                      <m:deg/>
                                      <m:e>
                                        <m: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3</m:t>
                                        </m:r>
                                      </m:e>
                                    </m:rad>
                                  </m:den>
                                </m:f>
                              </m:e>
                              <m:e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6</m:t>
                                    </m:r>
                                  </m:sub>
                                </m:s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−</m:t>
                                </m:r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7</m:t>
                                    </m:r>
                                  </m:sub>
                                </m:sSub>
                              </m:e>
                            </m:mr>
                            <m:mr>
                              <m:e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4</m:t>
                                    </m:r>
                                  </m:sub>
                                </m:s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5</m:t>
                                    </m:r>
                                  </m:sub>
                                </m:sSub>
                              </m:e>
                              <m:e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6</m:t>
                                    </m:r>
                                  </m:sub>
                                </m:s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7</m:t>
                                    </m:r>
                                  </m:sub>
                                </m:sSub>
                              </m:e>
                              <m:e>
                                <m:f>
                                  <m:fPr>
                                    <m:type m:val="lin"/>
                                    <m:ctrlP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kumimoji="1" lang="en-US" altLang="ja-JP" sz="110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−2</m:t>
                                        </m:r>
                                        <m:r>
                                          <a:rPr kumimoji="1" lang="ja-JP" altLang="en-US" sz="110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𝜃</m:t>
                                        </m:r>
                                      </m:e>
                                      <m:sub>
                                        <m: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8</m:t>
                                        </m:r>
                                      </m:sub>
                                    </m:sSub>
                                  </m:num>
                                  <m:den>
                                    <m:rad>
                                      <m:radPr>
                                        <m:degHide m:val="on"/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radPr>
                                      <m:deg/>
                                      <m:e>
                                        <m: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3</m:t>
                                        </m:r>
                                      </m:e>
                                    </m:rad>
                                  </m:den>
                                </m:f>
                              </m:e>
                            </m:mr>
                          </m:m>
                        </m:e>
                      </m:d>
                    </m:e>
                  </m:d>
                </m:oMath>
              </a14:m>
              <a:endParaRPr kumimoji="1" lang="en-US" altLang="ja-JP" sz="1100"/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2857500" y="228600"/>
              <a:ext cx="3013646" cy="6322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/>
                <a:t>exp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{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(■8(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8∕√3&amp;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2−𝑖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3&amp;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4−𝑖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5@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2+𝑖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3&amp;〖−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8∕√3&amp;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6−𝑖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7@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4+𝑖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5&amp;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6+𝑖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7&amp;〖−2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8∕√3))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}</a:t>
              </a:r>
              <a:endParaRPr kumimoji="1" lang="en-US" altLang="ja-JP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D14" sqref="D14"/>
    </sheetView>
  </sheetViews>
  <sheetFormatPr defaultRowHeight="13.5" x14ac:dyDescent="0.15"/>
  <sheetData/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7:AB81"/>
  <sheetViews>
    <sheetView tabSelected="1" topLeftCell="H1" workbookViewId="0">
      <selection activeCell="L75" sqref="L75"/>
    </sheetView>
  </sheetViews>
  <sheetFormatPr defaultRowHeight="13.5" x14ac:dyDescent="0.15"/>
  <cols>
    <col min="11" max="11" width="13.875" bestFit="1" customWidth="1"/>
    <col min="12" max="12" width="12.75" bestFit="1" customWidth="1"/>
  </cols>
  <sheetData>
    <row r="7" spans="3:17" x14ac:dyDescent="0.15">
      <c r="F7" t="s">
        <v>17</v>
      </c>
      <c r="G7" t="s">
        <v>18</v>
      </c>
      <c r="J7" t="s">
        <v>26</v>
      </c>
      <c r="N7" t="s">
        <v>28</v>
      </c>
      <c r="O7" t="s">
        <v>8</v>
      </c>
    </row>
    <row r="8" spans="3:17" x14ac:dyDescent="0.15">
      <c r="F8">
        <v>0</v>
      </c>
      <c r="G8" s="1">
        <v>1</v>
      </c>
      <c r="H8" s="1">
        <v>0</v>
      </c>
      <c r="I8" s="1">
        <v>0</v>
      </c>
      <c r="J8" t="s">
        <v>27</v>
      </c>
      <c r="K8" s="1" t="str">
        <f t="shared" ref="K8:M10" si="0">IMDIV(G8,$F$9)</f>
        <v>1</v>
      </c>
      <c r="L8" s="1" t="str">
        <f t="shared" si="0"/>
        <v>0</v>
      </c>
      <c r="M8" s="1" t="str">
        <f t="shared" si="0"/>
        <v>0</v>
      </c>
      <c r="N8" t="s">
        <v>29</v>
      </c>
      <c r="O8" s="1" t="str">
        <f t="shared" ref="O8:Q10" si="1">K8</f>
        <v>1</v>
      </c>
      <c r="P8" s="1" t="str">
        <f t="shared" si="1"/>
        <v>0</v>
      </c>
      <c r="Q8" s="1" t="str">
        <f t="shared" si="1"/>
        <v>0</v>
      </c>
    </row>
    <row r="9" spans="3:17" x14ac:dyDescent="0.15">
      <c r="E9" t="s">
        <v>25</v>
      </c>
      <c r="F9">
        <f>FACT(F8)</f>
        <v>1</v>
      </c>
      <c r="G9" s="1">
        <v>0</v>
      </c>
      <c r="H9" s="1">
        <v>1</v>
      </c>
      <c r="I9" s="1">
        <v>0</v>
      </c>
      <c r="K9" s="1" t="str">
        <f t="shared" si="0"/>
        <v>0</v>
      </c>
      <c r="L9" s="1" t="str">
        <f t="shared" si="0"/>
        <v>1</v>
      </c>
      <c r="M9" s="1" t="str">
        <f t="shared" si="0"/>
        <v>0</v>
      </c>
      <c r="O9" s="1" t="str">
        <f t="shared" si="1"/>
        <v>0</v>
      </c>
      <c r="P9" s="1" t="str">
        <f t="shared" si="1"/>
        <v>1</v>
      </c>
      <c r="Q9" s="1" t="str">
        <f t="shared" si="1"/>
        <v>0</v>
      </c>
    </row>
    <row r="10" spans="3:17" x14ac:dyDescent="0.15">
      <c r="G10" s="1">
        <v>0</v>
      </c>
      <c r="H10" s="1">
        <v>0</v>
      </c>
      <c r="I10" s="1">
        <v>1</v>
      </c>
      <c r="K10" s="1" t="str">
        <f t="shared" si="0"/>
        <v>0</v>
      </c>
      <c r="L10" s="1" t="str">
        <f t="shared" si="0"/>
        <v>0</v>
      </c>
      <c r="M10" s="1" t="str">
        <f t="shared" si="0"/>
        <v>1</v>
      </c>
      <c r="O10" s="1" t="str">
        <f t="shared" si="1"/>
        <v>0</v>
      </c>
      <c r="P10" s="1" t="str">
        <f t="shared" si="1"/>
        <v>0</v>
      </c>
      <c r="Q10" s="1" t="str">
        <f t="shared" si="1"/>
        <v>1</v>
      </c>
    </row>
    <row r="11" spans="3:17" x14ac:dyDescent="0.15">
      <c r="C11" t="s">
        <v>0</v>
      </c>
      <c r="D11">
        <f ca="1">PI()*(RAND()-1/2)</f>
        <v>-0.62505187087451408</v>
      </c>
      <c r="F11" t="s">
        <v>9</v>
      </c>
    </row>
    <row r="12" spans="3:17" x14ac:dyDescent="0.15">
      <c r="C12" t="s">
        <v>1</v>
      </c>
      <c r="D12">
        <f t="shared" ref="D12:D18" ca="1" si="2">PI()*(RAND()-1/2)</f>
        <v>-0.28386106351759954</v>
      </c>
      <c r="F12">
        <f>F8+1</f>
        <v>1</v>
      </c>
      <c r="G12" s="1">
        <f ca="1">D11+D18/SQRT(3)</f>
        <v>2.0038594560163325E-2</v>
      </c>
      <c r="H12" s="1" t="str">
        <f ca="1">IMCONJUGATE(G13)</f>
        <v>-0.2838610635176-0.536400178728588i</v>
      </c>
      <c r="I12" s="1" t="str">
        <f ca="1">IMCONJUGATE(G14)</f>
        <v>-1.10641779334114-0.373881581106379i</v>
      </c>
      <c r="K12" s="1" t="str">
        <f t="shared" ref="K12:M14" ca="1" si="3">IMDIV(G12,$F$13)</f>
        <v>0.0200385945601633</v>
      </c>
      <c r="L12" s="1" t="str">
        <f t="shared" ca="1" si="3"/>
        <v>-0.2838610635176-0.536400178728588i</v>
      </c>
      <c r="M12" s="1" t="str">
        <f t="shared" ca="1" si="3"/>
        <v>-1.10641779334114-0.373881581106379i</v>
      </c>
      <c r="O12" s="1" t="str">
        <f t="shared" ref="O12:Q14" ca="1" si="4">IMPRODUCT(K12,$O$7)</f>
        <v>0.0200385945601633i</v>
      </c>
      <c r="P12" s="1" t="str">
        <f t="shared" ca="1" si="4"/>
        <v>0.536400178728588-0.2838610635176i</v>
      </c>
      <c r="Q12" s="1" t="str">
        <f t="shared" ca="1" si="4"/>
        <v>0.373881581106379-1.10641779334114i</v>
      </c>
    </row>
    <row r="13" spans="3:17" x14ac:dyDescent="0.15">
      <c r="C13" t="s">
        <v>2</v>
      </c>
      <c r="D13">
        <f t="shared" ca="1" si="2"/>
        <v>0.53640017872858836</v>
      </c>
      <c r="E13" t="s">
        <v>19</v>
      </c>
      <c r="F13">
        <f>FACT(F12)</f>
        <v>1</v>
      </c>
      <c r="G13" s="1" t="str">
        <f ca="1">COMPLEX(D12,D13)</f>
        <v>-0.2838610635176+0.536400178728588i</v>
      </c>
      <c r="H13" s="1">
        <f ca="1">-D11+D18/SQRT(3)</f>
        <v>1.2701423363091915</v>
      </c>
      <c r="I13" s="1" t="str">
        <f ca="1">IMCONJUGATE(H14)</f>
        <v>1.01787828269357+0.981253683369869i</v>
      </c>
      <c r="K13" s="1" t="str">
        <f t="shared" ca="1" si="3"/>
        <v>-0.2838610635176+0.536400178728588i</v>
      </c>
      <c r="L13" s="1" t="str">
        <f t="shared" ca="1" si="3"/>
        <v>1.27014233630919</v>
      </c>
      <c r="M13" s="1" t="str">
        <f t="shared" ca="1" si="3"/>
        <v>1.01787828269357+0.981253683369869i</v>
      </c>
      <c r="O13" s="1" t="str">
        <f t="shared" ca="1" si="4"/>
        <v>-0.536400178728588-0.2838610635176i</v>
      </c>
      <c r="P13" s="1" t="str">
        <f t="shared" ca="1" si="4"/>
        <v>1.27014233630919i</v>
      </c>
      <c r="Q13" s="1" t="str">
        <f t="shared" ca="1" si="4"/>
        <v>-0.981253683369869+1.01787828269357i</v>
      </c>
    </row>
    <row r="14" spans="3:17" x14ac:dyDescent="0.15">
      <c r="C14" t="s">
        <v>3</v>
      </c>
      <c r="D14">
        <f t="shared" ca="1" si="2"/>
        <v>-1.1064177933411363</v>
      </c>
      <c r="G14" s="1" t="str">
        <f ca="1">COMPLEX(D14,D15)</f>
        <v>-1.10641779334114+0.373881581106379i</v>
      </c>
      <c r="H14" s="1" t="str">
        <f ca="1">COMPLEX(D16,D17)</f>
        <v>1.01787828269357-0.981253683369869i</v>
      </c>
      <c r="I14" s="1">
        <f ca="1">-2/SQRT(3)*D18</f>
        <v>-1.2901809308693548</v>
      </c>
      <c r="K14" s="1" t="str">
        <f t="shared" ca="1" si="3"/>
        <v>-1.10641779334114+0.373881581106379i</v>
      </c>
      <c r="L14" s="1" t="str">
        <f t="shared" ca="1" si="3"/>
        <v>1.01787828269357-0.981253683369869i</v>
      </c>
      <c r="M14" s="1" t="str">
        <f t="shared" ca="1" si="3"/>
        <v>-1.29018093086935</v>
      </c>
      <c r="O14" s="1" t="str">
        <f t="shared" ca="1" si="4"/>
        <v>-0.373881581106379-1.10641779334114i</v>
      </c>
      <c r="P14" s="1" t="str">
        <f t="shared" ca="1" si="4"/>
        <v>0.981253683369869+1.01787828269357i</v>
      </c>
      <c r="Q14" s="1" t="str">
        <f t="shared" ca="1" si="4"/>
        <v>-1.29018093086935i</v>
      </c>
    </row>
    <row r="15" spans="3:17" x14ac:dyDescent="0.15">
      <c r="C15" t="s">
        <v>4</v>
      </c>
      <c r="D15">
        <f t="shared" ca="1" si="2"/>
        <v>0.37388158110637948</v>
      </c>
      <c r="F15" t="s">
        <v>10</v>
      </c>
    </row>
    <row r="16" spans="3:17" x14ac:dyDescent="0.15">
      <c r="C16" t="s">
        <v>5</v>
      </c>
      <c r="D16">
        <f t="shared" ca="1" si="2"/>
        <v>1.0178782826935682</v>
      </c>
      <c r="F16">
        <f>F12+1</f>
        <v>2</v>
      </c>
      <c r="G16" s="1" t="str">
        <f t="shared" ref="G16:I18" ca="1" si="5">IMSUM(IMPRODUCT($G12,G$12),IMPRODUCT($H12,G$13),IMPRODUCT($I12,G$14))</f>
        <v>1.73265157050583</v>
      </c>
      <c r="H16" s="1" t="str">
        <f t="shared" ca="1" si="5"/>
        <v>-1.85930345319917+0.0130573114440997i</v>
      </c>
      <c r="I16" s="1" t="str">
        <f t="shared" ca="1" si="5"/>
        <v>1.64271672024919-0.349646981973282i</v>
      </c>
      <c r="K16" s="1" t="str">
        <f t="shared" ref="K16:M18" ca="1" si="6">IMDIV(G16,$F$17)</f>
        <v>0.866325785252915</v>
      </c>
      <c r="L16" s="1" t="str">
        <f t="shared" ca="1" si="6"/>
        <v>-0.929651726599585+0.00652865572204985i</v>
      </c>
      <c r="M16" s="1" t="str">
        <f t="shared" ca="1" si="6"/>
        <v>0.821358360124595-0.174823490986641i</v>
      </c>
      <c r="O16" s="1" t="str">
        <f t="shared" ref="O16:Q18" ca="1" si="7">IMPRODUCT(K16,$O$7,$O$7)</f>
        <v>-0.866325785252915</v>
      </c>
      <c r="P16" s="1" t="str">
        <f t="shared" ca="1" si="7"/>
        <v>0.929651726599585-0.00652865572204985i</v>
      </c>
      <c r="Q16" s="1" t="str">
        <f t="shared" ca="1" si="7"/>
        <v>-0.821358360124595+0.174823490986641i</v>
      </c>
    </row>
    <row r="17" spans="3:17" x14ac:dyDescent="0.15">
      <c r="C17" t="s">
        <v>6</v>
      </c>
      <c r="D17">
        <f t="shared" ca="1" si="2"/>
        <v>-0.98125368336986929</v>
      </c>
      <c r="E17" t="s">
        <v>20</v>
      </c>
      <c r="F17">
        <f>FACT(F16)</f>
        <v>2</v>
      </c>
      <c r="G17" s="1" t="str">
        <f t="shared" ca="1" si="5"/>
        <v>-1.85930345319917-0.0130573114440997i</v>
      </c>
      <c r="H17" s="1" t="str">
        <f t="shared" ca="1" si="5"/>
        <v>3.98049879911252</v>
      </c>
      <c r="I17" s="1" t="str">
        <f t="shared" ca="1" si="5"/>
        <v>0.494222228222911-0.507015223575889i</v>
      </c>
      <c r="K17" s="1" t="str">
        <f t="shared" ca="1" si="6"/>
        <v>-0.929651726599585-0.00652865572204985i</v>
      </c>
      <c r="L17" s="1" t="str">
        <f t="shared" ca="1" si="6"/>
        <v>1.99024939955626</v>
      </c>
      <c r="M17" s="1" t="str">
        <f t="shared" ca="1" si="6"/>
        <v>0.247111114111456-0.253507611787945i</v>
      </c>
      <c r="O17" s="1" t="str">
        <f t="shared" ca="1" si="7"/>
        <v>0.929651726599585+0.00652865572204985i</v>
      </c>
      <c r="P17" s="1" t="str">
        <f t="shared" ca="1" si="7"/>
        <v>-1.99024939955626</v>
      </c>
      <c r="Q17" s="1" t="str">
        <f t="shared" ca="1" si="7"/>
        <v>-0.247111114111456+0.253507611787945i</v>
      </c>
    </row>
    <row r="18" spans="3:17" x14ac:dyDescent="0.15">
      <c r="C18" t="s">
        <v>7</v>
      </c>
      <c r="D18">
        <f t="shared" ca="1" si="2"/>
        <v>1.1173294616111158</v>
      </c>
      <c r="G18" s="1" t="str">
        <f t="shared" ca="1" si="5"/>
        <v>1.64271672024919+0.349646981973282i</v>
      </c>
      <c r="H18" s="1" t="str">
        <f t="shared" ca="1" si="5"/>
        <v>0.494222228222911+0.507015223575889i</v>
      </c>
      <c r="I18" s="1" t="str">
        <f t="shared" ca="1" si="5"/>
        <v>5.02744959399754</v>
      </c>
      <c r="K18" s="1" t="str">
        <f t="shared" ca="1" si="6"/>
        <v>0.821358360124595+0.174823490986641i</v>
      </c>
      <c r="L18" s="1" t="str">
        <f t="shared" ca="1" si="6"/>
        <v>0.247111114111456+0.253507611787945i</v>
      </c>
      <c r="M18" s="1" t="str">
        <f t="shared" ca="1" si="6"/>
        <v>2.51372479699877</v>
      </c>
      <c r="O18" s="1" t="str">
        <f t="shared" ca="1" si="7"/>
        <v>-0.821358360124595-0.174823490986641i</v>
      </c>
      <c r="P18" s="1" t="str">
        <f t="shared" ca="1" si="7"/>
        <v>-0.247111114111456-0.253507611787945i</v>
      </c>
      <c r="Q18" s="1" t="str">
        <f t="shared" ca="1" si="7"/>
        <v>-2.51372479699877</v>
      </c>
    </row>
    <row r="19" spans="3:17" x14ac:dyDescent="0.15">
      <c r="F19" t="s">
        <v>11</v>
      </c>
    </row>
    <row r="20" spans="3:17" x14ac:dyDescent="0.15">
      <c r="F20">
        <f>F16+1</f>
        <v>3</v>
      </c>
      <c r="G20" s="1" t="str">
        <f t="shared" ref="G20:I22" ca="1" si="8">IMSUM(IMPRODUCT($G16,G$12),IMPRODUCT($H16,G$13),IMPRODUCT($I16,G$14))</f>
        <v>-1.13130462848333</v>
      </c>
      <c r="H20" s="1" t="str">
        <f t="shared" ca="1" si="8"/>
        <v>-1.52441906424454-2.88062987006791i</v>
      </c>
      <c r="I20" s="1" t="str">
        <f t="shared" ca="1" si="8"/>
        <v>-5.9417954554519-2.00785624821391i</v>
      </c>
      <c r="K20" s="1" t="str">
        <f t="shared" ref="K20:M22" ca="1" si="9">IMDIV(G20,$F$21)</f>
        <v>-0.188550771413888</v>
      </c>
      <c r="L20" s="1" t="str">
        <f t="shared" ca="1" si="9"/>
        <v>-0.254069844040757-0.480104978344652i</v>
      </c>
      <c r="M20" s="1" t="str">
        <f t="shared" ca="1" si="9"/>
        <v>-0.990299242575317-0.334642708035652i</v>
      </c>
      <c r="O20" s="1" t="str">
        <f t="shared" ref="O20:Q22" ca="1" si="10">IMPRODUCT(K20,$O$7,$O$7,$O$7)</f>
        <v>0.188550771413888i</v>
      </c>
      <c r="P20" s="1" t="str">
        <f t="shared" ca="1" si="10"/>
        <v>-0.480104978344652+0.254069844040757i</v>
      </c>
      <c r="Q20" s="1" t="str">
        <f t="shared" ca="1" si="10"/>
        <v>-0.334642708035652+0.990299242575317i</v>
      </c>
    </row>
    <row r="21" spans="3:17" x14ac:dyDescent="0.15">
      <c r="E21" t="s">
        <v>21</v>
      </c>
      <c r="F21">
        <f>FACT(F20)</f>
        <v>6</v>
      </c>
      <c r="G21" s="1" t="str">
        <f t="shared" ca="1" si="8"/>
        <v>-1.52441906424456+2.88062987006792i</v>
      </c>
      <c r="H21" s="1" t="str">
        <f t="shared" ca="1" si="8"/>
        <v>5.58212747308953</v>
      </c>
      <c r="I21" s="1" t="str">
        <f t="shared" ca="1" si="8"/>
        <v>5.46631172303198+5.26962663795018i</v>
      </c>
      <c r="K21" s="1" t="str">
        <f t="shared" ca="1" si="9"/>
        <v>-0.25406984404076+0.480104978344653i</v>
      </c>
      <c r="L21" s="1" t="str">
        <f t="shared" ca="1" si="9"/>
        <v>0.930354578848255</v>
      </c>
      <c r="M21" s="1" t="str">
        <f t="shared" ca="1" si="9"/>
        <v>0.911051953838663+0.87827110632503i</v>
      </c>
      <c r="O21" s="1" t="str">
        <f t="shared" ca="1" si="10"/>
        <v>0.480104978344653+0.25406984404076i</v>
      </c>
      <c r="P21" s="1" t="str">
        <f t="shared" ca="1" si="10"/>
        <v>-0.930354578848255i</v>
      </c>
      <c r="Q21" s="1" t="str">
        <f t="shared" ca="1" si="10"/>
        <v>0.87827110632503-0.911051953838663i</v>
      </c>
    </row>
    <row r="22" spans="3:17" x14ac:dyDescent="0.15">
      <c r="G22" s="1" t="str">
        <f t="shared" ca="1" si="8"/>
        <v>-5.94179545545191+2.00785624821391i</v>
      </c>
      <c r="H22" s="1" t="str">
        <f t="shared" ca="1" si="8"/>
        <v>5.46631172303198-5.26962663795019i</v>
      </c>
      <c r="I22" s="1" t="str">
        <f t="shared" ca="1" si="8"/>
        <v>-8.16757652206188</v>
      </c>
      <c r="K22" s="1" t="str">
        <f t="shared" ca="1" si="9"/>
        <v>-0.990299242575318+0.334642708035652i</v>
      </c>
      <c r="L22" s="1" t="str">
        <f t="shared" ca="1" si="9"/>
        <v>0.911051953838663-0.878271106325032i</v>
      </c>
      <c r="M22" s="1" t="str">
        <f t="shared" ca="1" si="9"/>
        <v>-1.36126275367698</v>
      </c>
      <c r="O22" s="1" t="str">
        <f t="shared" ca="1" si="10"/>
        <v>0.334642708035652+0.990299242575318i</v>
      </c>
      <c r="P22" s="1" t="str">
        <f t="shared" ca="1" si="10"/>
        <v>-0.878271106325032-0.911051953838663i</v>
      </c>
      <c r="Q22" s="1" t="str">
        <f t="shared" ca="1" si="10"/>
        <v>1.36126275367698i</v>
      </c>
    </row>
    <row r="23" spans="3:17" x14ac:dyDescent="0.15">
      <c r="F23" t="s">
        <v>12</v>
      </c>
    </row>
    <row r="24" spans="3:17" x14ac:dyDescent="0.15">
      <c r="F24">
        <f>F20+1</f>
        <v>4</v>
      </c>
      <c r="G24" s="1" t="str">
        <f t="shared" ref="G24:I26" ca="1" si="11">IMSUM(IMPRODUCT($G20,G$12),IMPRODUCT($H20,G$13),IMPRODUCT($I20,G$14))</f>
        <v>9.28003252422613+5.88418203051333E-15i</v>
      </c>
      <c r="H24" s="1" t="str">
        <f t="shared" ca="1" si="11"/>
        <v>-9.63333675031911+0.734677458369837i</v>
      </c>
      <c r="I24" s="1" t="str">
        <f t="shared" ca="1" si="11"/>
        <v>10.1926423736042-1.41450060042695i</v>
      </c>
      <c r="K24" s="1" t="str">
        <f t="shared" ref="K24:M26" ca="1" si="12">IMDIV(G24,$F$25)</f>
        <v>0.386668021842755+2.45174251271389E-16i</v>
      </c>
      <c r="L24" s="1" t="str">
        <f t="shared" ca="1" si="12"/>
        <v>-0.401389031263296+0.0306115607654099i</v>
      </c>
      <c r="M24" s="1" t="str">
        <f t="shared" ca="1" si="12"/>
        <v>0.424693432233508-0.0589375250177896i</v>
      </c>
      <c r="O24" s="1" t="str">
        <f ca="1">IMPRODUCT(K24,1)</f>
        <v>0.386668021842755+2.45174251271389E-16i</v>
      </c>
      <c r="P24" s="1" t="str">
        <f ca="1">IMPRODUCT(L24,1)</f>
        <v>-0.401389031263296+0.0306115607654099i</v>
      </c>
      <c r="Q24" s="1" t="str">
        <f ca="1">IMPRODUCT(M24,1)</f>
        <v>0.424693432233508-0.0589375250177896i</v>
      </c>
    </row>
    <row r="25" spans="3:17" x14ac:dyDescent="0.15">
      <c r="E25" t="s">
        <v>22</v>
      </c>
      <c r="F25">
        <f>FACT(F24)</f>
        <v>24</v>
      </c>
      <c r="G25" s="1" t="str">
        <f t="shared" ca="1" si="11"/>
        <v>-9.63333675031914-0.734677458369823i</v>
      </c>
      <c r="H25" s="1" t="str">
        <f t="shared" ca="1" si="11"/>
        <v>19.8028705620041-1.99840144432528E-15i</v>
      </c>
      <c r="I25" s="1" t="str">
        <f t="shared" ca="1" si="11"/>
        <v>1.39305400643339-3.93851659133993i</v>
      </c>
      <c r="K25" s="1" t="str">
        <f t="shared" ca="1" si="12"/>
        <v>-0.401389031263298-0.0306115607654093i</v>
      </c>
      <c r="L25" s="1" t="str">
        <f t="shared" ca="1" si="12"/>
        <v>0.825119606750171-8.32667268468867E-17i</v>
      </c>
      <c r="M25" s="1" t="str">
        <f t="shared" ca="1" si="12"/>
        <v>0.0580439169347246-0.164104857972497i</v>
      </c>
      <c r="O25" s="1" t="str">
        <f ca="1">IMPRODUCT(K25,1)</f>
        <v>-0.401389031263298-0.0306115607654093i</v>
      </c>
      <c r="P25" s="1" t="str">
        <f ca="1">IMPRODUCT(L25,1)</f>
        <v>0.825119606750171-8.32667268468867E-17i</v>
      </c>
      <c r="Q25" s="1" t="str">
        <f ca="1">IMPRODUCT(M25,1)</f>
        <v>0.0580439169347246-0.164104857972497i</v>
      </c>
    </row>
    <row r="26" spans="3:17" x14ac:dyDescent="0.15">
      <c r="G26" s="1" t="str">
        <f t="shared" ca="1" si="11"/>
        <v>10.1926423736042+1.41450060042696i</v>
      </c>
      <c r="H26" s="1" t="str">
        <f t="shared" ca="1" si="11"/>
        <v>1.39305400643337+3.93851659133994i</v>
      </c>
      <c r="I26" s="1" t="str">
        <f t="shared" ca="1" si="11"/>
        <v>28.5973407029827-3.10862446895044E-15i</v>
      </c>
      <c r="K26" s="1" t="str">
        <f t="shared" ca="1" si="12"/>
        <v>0.424693432233508+0.05893752501779i</v>
      </c>
      <c r="L26" s="1" t="str">
        <f t="shared" ca="1" si="12"/>
        <v>0.0580439169347238+0.164104857972497i</v>
      </c>
      <c r="M26" s="1" t="str">
        <f t="shared" ca="1" si="12"/>
        <v>1.19155586262428-1.29526019539602E-16i</v>
      </c>
      <c r="O26" s="1" t="str">
        <f ca="1">IMPRODUCT(K26,1)</f>
        <v>0.424693432233508+0.05893752501779i</v>
      </c>
      <c r="P26" s="1" t="str">
        <f ca="1">IMPRODUCT(L26,1)</f>
        <v>0.0580439169347238+0.164104857972497i</v>
      </c>
      <c r="Q26" s="1" t="str">
        <f ca="1">IMPRODUCT(M26,1)</f>
        <v>1.19155586262428-1.29526019539602E-16i</v>
      </c>
    </row>
    <row r="27" spans="3:17" x14ac:dyDescent="0.15">
      <c r="F27" t="s">
        <v>13</v>
      </c>
    </row>
    <row r="28" spans="3:17" x14ac:dyDescent="0.15">
      <c r="F28">
        <f>F24+1</f>
        <v>5</v>
      </c>
      <c r="G28" s="1" t="str">
        <f t="shared" ref="G28:I30" ca="1" si="13">IMSUM(IMPRODUCT($G24,G$12),IMPRODUCT($H24,G$13),IMPRODUCT($I24,G$14))</f>
        <v>-8.22205825790558</v>
      </c>
      <c r="H28" s="1" t="str">
        <f t="shared" ca="1" si="13"/>
        <v>-5.88306335725212-15.4860234755969i</v>
      </c>
      <c r="I28" s="1" t="str">
        <f t="shared" ca="1" si="13"/>
        <v>-33.9444151633213-10.349606471236i</v>
      </c>
      <c r="K28" s="1" t="str">
        <f t="shared" ref="K28:M30" ca="1" si="14">IMDIV(G28,$F$29)</f>
        <v>-0.0685171521492132</v>
      </c>
      <c r="L28" s="1" t="str">
        <f t="shared" ca="1" si="14"/>
        <v>-0.049025527977101-0.129050195629974i</v>
      </c>
      <c r="M28" s="1" t="str">
        <f t="shared" ca="1" si="14"/>
        <v>-0.282870126361011-0.0862467205936333i</v>
      </c>
      <c r="O28" s="1" t="str">
        <f ca="1">IMPRODUCT(K28,$O$7)</f>
        <v>-0.0685171521492132i</v>
      </c>
      <c r="P28" s="1" t="str">
        <f ca="1">IMPRODUCT(L28,$O$7)</f>
        <v>0.129050195629974-0.049025527977101i</v>
      </c>
      <c r="Q28" s="1" t="str">
        <f ca="1">IMPRODUCT(M28,$O$7)</f>
        <v>0.0862467205936333-0.282870126361011i</v>
      </c>
    </row>
    <row r="29" spans="3:17" x14ac:dyDescent="0.15">
      <c r="E29" t="s">
        <v>23</v>
      </c>
      <c r="F29">
        <f>FACT(F28)</f>
        <v>120</v>
      </c>
      <c r="G29" s="1" t="str">
        <f t="shared" ca="1" si="13"/>
        <v>-5.88306335725221+15.486023475597i</v>
      </c>
      <c r="H29" s="1" t="str">
        <f t="shared" ca="1" si="13"/>
        <v>25.0461878839459-1.24344978758018E-14i</v>
      </c>
      <c r="I29" s="1" t="str">
        <f t="shared" ca="1" si="13"/>
        <v>28.743432985346+28.9276260701692i</v>
      </c>
      <c r="K29" s="1" t="str">
        <f t="shared" ca="1" si="14"/>
        <v>-0.0490255279771018+0.129050195629975i</v>
      </c>
      <c r="L29" s="1" t="str">
        <f t="shared" ca="1" si="14"/>
        <v>0.208718232366216-1.03620815631682E-16i</v>
      </c>
      <c r="M29" s="1" t="str">
        <f t="shared" ca="1" si="14"/>
        <v>0.239528608211217+0.241063550584743i</v>
      </c>
      <c r="O29" s="1" t="str">
        <f ca="1">IMPRODUCT(K29,$O$7)</f>
        <v>-0.129050195629975-0.0490255279771018i</v>
      </c>
      <c r="P29" s="1" t="str">
        <f ca="1">IMPRODUCT(L29,$O$7)</f>
        <v>1.03620815631682E-16+0.208718232366216i</v>
      </c>
      <c r="Q29" s="1" t="str">
        <f ca="1">IMPRODUCT(M29,$O$7)</f>
        <v>-0.241063550584743+0.239528608211217i</v>
      </c>
    </row>
    <row r="30" spans="3:17" x14ac:dyDescent="0.15">
      <c r="G30" s="1" t="str">
        <f t="shared" ca="1" si="13"/>
        <v>-33.9444151633214+10.349606471236i</v>
      </c>
      <c r="H30" s="1" t="str">
        <f t="shared" ca="1" si="13"/>
        <v>28.743432985346-28.9276260701692i</v>
      </c>
      <c r="I30" s="1" t="str">
        <f t="shared" ca="1" si="13"/>
        <v>-50.0909333034152+4.01068801107373E-15i</v>
      </c>
      <c r="K30" s="1" t="str">
        <f t="shared" ca="1" si="14"/>
        <v>-0.282870126361012+0.0862467205936333i</v>
      </c>
      <c r="L30" s="1" t="str">
        <f t="shared" ca="1" si="14"/>
        <v>0.239528608211217-0.241063550584743i</v>
      </c>
      <c r="M30" s="1" t="str">
        <f t="shared" ca="1" si="14"/>
        <v>-0.417424444195127+3.34224000922811E-17i</v>
      </c>
      <c r="O30" s="1" t="str">
        <f ca="1">IMPRODUCT(K30,$O$7)</f>
        <v>-0.0862467205936333-0.282870126361012i</v>
      </c>
      <c r="P30" s="1" t="str">
        <f ca="1">IMPRODUCT(L30,$O$7)</f>
        <v>0.241063550584743+0.239528608211217i</v>
      </c>
      <c r="Q30" s="1" t="str">
        <f ca="1">IMPRODUCT(M30,$O$7)</f>
        <v>-3.34224000922811E-17-0.417424444195127i</v>
      </c>
    </row>
    <row r="31" spans="3:17" x14ac:dyDescent="0.15">
      <c r="F31" t="s">
        <v>14</v>
      </c>
    </row>
    <row r="32" spans="3:17" x14ac:dyDescent="0.15">
      <c r="F32">
        <f>F28+1</f>
        <v>6</v>
      </c>
      <c r="G32" s="1" t="str">
        <f t="shared" ref="G32:I34" ca="1" si="15">IMSUM(IMPRODUCT($G28,G$12),IMPRODUCT($H28,G$13),IMPRODUCT($I28,G$14))</f>
        <v>51.2381520421081+9.99200722162641E-15i</v>
      </c>
      <c r="H32" s="1" t="str">
        <f t="shared" ca="1" si="15"/>
        <v>-49.8452781206505+7.51430222897292i</v>
      </c>
      <c r="I32" s="1" t="str">
        <f t="shared" ca="1" si="15"/>
        <v>62.0989438567884-5.1087235172895i</v>
      </c>
      <c r="K32" s="1" t="str">
        <f t="shared" ref="K32:M34" ca="1" si="16">IMDIV(G32,$F$33)</f>
        <v>0.0711641000584835+1.38777878078145E-17i</v>
      </c>
      <c r="L32" s="1" t="str">
        <f t="shared" ca="1" si="16"/>
        <v>-0.0692295529453479+0.0104365308735735i</v>
      </c>
      <c r="M32" s="1" t="str">
        <f t="shared" ca="1" si="16"/>
        <v>0.0862485331344283-0.00709544932956875i</v>
      </c>
      <c r="O32" s="1" t="str">
        <f ca="1">IMPRODUCT(K32,$O$7,$O$7)</f>
        <v>-0.0711641000584835-1.38777878078145E-17i</v>
      </c>
      <c r="P32" s="1" t="str">
        <f ca="1">IMPRODUCT(L32,$O$7,$O$7)</f>
        <v>0.0692295529453479-0.0104365308735735i</v>
      </c>
      <c r="Q32" s="1" t="str">
        <f ca="1">IMPRODUCT(M32,$O$7,$O$7)</f>
        <v>-0.0862485331344283+0.00709544932956875i</v>
      </c>
    </row>
    <row r="33" spans="5:23" x14ac:dyDescent="0.15">
      <c r="E33" t="s">
        <v>24</v>
      </c>
      <c r="F33">
        <f>FACT(F32)</f>
        <v>720</v>
      </c>
      <c r="G33" s="1" t="str">
        <f t="shared" ca="1" si="15"/>
        <v>-49.8452781206506-7.51430222897274i</v>
      </c>
      <c r="H33" s="1" t="str">
        <f t="shared" ca="1" si="15"/>
        <v>99.4315578143319+1.4210854715202E-14i</v>
      </c>
      <c r="I33" s="1" t="str">
        <f t="shared" ca="1" si="15"/>
        <v>0.708806505840599-27.6796503072965i</v>
      </c>
      <c r="K33" s="1" t="str">
        <f t="shared" ca="1" si="16"/>
        <v>-0.069229552945348-0.0104365308735732i</v>
      </c>
      <c r="L33" s="1" t="str">
        <f t="shared" ca="1" si="16"/>
        <v>0.138099385853239+1.97372982155583E-17i</v>
      </c>
      <c r="M33" s="1" t="str">
        <f t="shared" ca="1" si="16"/>
        <v>0.000984453480334165-0.038443958760134i</v>
      </c>
      <c r="O33" s="1" t="str">
        <f ca="1">IMPRODUCT(K33,$O$7,$O$7)</f>
        <v>0.069229552945348+0.0104365308735732i</v>
      </c>
      <c r="P33" s="1" t="str">
        <f ca="1">IMPRODUCT(L33,$O$7,$O$7)</f>
        <v>-0.138099385853239-1.97372982155583E-17i</v>
      </c>
      <c r="Q33" s="1" t="str">
        <f ca="1">IMPRODUCT(M33,$O$7,$O$7)</f>
        <v>-0.000984453480334165+0.038443958760134i</v>
      </c>
    </row>
    <row r="34" spans="5:23" x14ac:dyDescent="0.15">
      <c r="G34" s="1" t="str">
        <f t="shared" ca="1" si="15"/>
        <v>62.0989438567886+5.10872351728974i</v>
      </c>
      <c r="H34" s="1" t="str">
        <f t="shared" ca="1" si="15"/>
        <v>0.708806505840492+27.6796503072965i</v>
      </c>
      <c r="I34" s="1" t="str">
        <f t="shared" ca="1" si="15"/>
        <v>163.695254948409+4.81749403007274E-15i</v>
      </c>
      <c r="K34" s="1" t="str">
        <f t="shared" ca="1" si="16"/>
        <v>0.0862485331344286+0.00709544932956908i</v>
      </c>
      <c r="L34" s="1" t="str">
        <f t="shared" ca="1" si="16"/>
        <v>0.000984453480334017+0.038443958760134i</v>
      </c>
      <c r="M34" s="1" t="str">
        <f t="shared" ca="1" si="16"/>
        <v>0.227354520761679+6.69096393065658E-18i</v>
      </c>
      <c r="O34" s="1" t="str">
        <f ca="1">IMPRODUCT(K34,$O$7,$O$7)</f>
        <v>-0.0862485331344286-0.00709544932956908i</v>
      </c>
      <c r="P34" s="1" t="str">
        <f ca="1">IMPRODUCT(L34,$O$7,$O$7)</f>
        <v>-0.000984453480334017-0.038443958760134i</v>
      </c>
      <c r="Q34" s="1" t="str">
        <f ca="1">IMPRODUCT(M34,$O$7,$O$7)</f>
        <v>-0.227354520761679-6.69096393065658E-18i</v>
      </c>
    </row>
    <row r="35" spans="5:23" x14ac:dyDescent="0.15">
      <c r="F35" t="s">
        <v>15</v>
      </c>
    </row>
    <row r="36" spans="5:23" x14ac:dyDescent="0.15">
      <c r="F36">
        <f>F32+1</f>
        <v>7</v>
      </c>
      <c r="G36" s="1" t="str">
        <f t="shared" ref="G36:I38" ca="1" si="17">IMSUM(IMPRODUCT($G32,G$12),IMPRODUCT($H32,G$13),IMPRODUCT($I32,G$14))</f>
        <v>-55.6521176499631-3.01980662698043E-13i</v>
      </c>
      <c r="H36" s="1" t="str">
        <f t="shared" ca="1" si="17"/>
        <v>-19.6589017761202-84.0747966376556i</v>
      </c>
      <c r="I36" s="1" t="str">
        <f t="shared" ca="1" si="17"/>
        <v>-194.919539142427-53.8280413413981i</v>
      </c>
      <c r="K36" s="1" t="str">
        <f t="shared" ref="K36:M40" ca="1" si="18">IMDIV(G36,$F$37)</f>
        <v>-0.0110420868353101-5.99167981543736E-17i</v>
      </c>
      <c r="L36" s="1" t="str">
        <f t="shared" ca="1" si="18"/>
        <v>-0.0039005757492302-0.0166815072693761i</v>
      </c>
      <c r="M36" s="1" t="str">
        <f t="shared" ca="1" si="18"/>
        <v>-0.0386745117346085-0.0106801669328171i</v>
      </c>
      <c r="O36" s="1" t="str">
        <f ca="1">IMPRODUCT(K36,$O$7,$O$7,$O$7)</f>
        <v>-5.99167981543736E-17+0.0110420868353101i</v>
      </c>
      <c r="P36" s="1" t="str">
        <f ca="1">IMPRODUCT(L36,$O$7,$O$7,$O$7)</f>
        <v>-0.0166815072693761+0.0039005757492302i</v>
      </c>
      <c r="Q36" s="1" t="str">
        <f ca="1">IMPRODUCT(M36,$O$7,$O$7,$O$7)</f>
        <v>-0.0106801669328171+0.0386745117346085i</v>
      </c>
    </row>
    <row r="37" spans="5:23" x14ac:dyDescent="0.15">
      <c r="E37" t="s">
        <v>16</v>
      </c>
      <c r="F37">
        <f>FACT(F36)</f>
        <v>5040</v>
      </c>
      <c r="G37" s="1" t="str">
        <f t="shared" ca="1" si="17"/>
        <v>-19.6589017761206+84.0747966376563i</v>
      </c>
      <c r="H37" s="1" t="str">
        <f t="shared" ca="1" si="17"/>
        <v>109.971411675677-8.17124146124115E-14i</v>
      </c>
      <c r="I37" s="1" t="str">
        <f t="shared" ca="1" si="17"/>
        <v>152.634978104533+160.229528433238i</v>
      </c>
      <c r="K37" s="1" t="str">
        <f t="shared" ca="1" si="18"/>
        <v>-0.00390057574923028+0.0166815072693763i</v>
      </c>
      <c r="L37" s="1" t="str">
        <f t="shared" ca="1" si="18"/>
        <v>0.0218197245388248-1.62127806770658E-17i</v>
      </c>
      <c r="M37" s="1" t="str">
        <f t="shared" ca="1" si="18"/>
        <v>0.0302847178778835+0.0317915731018329i</v>
      </c>
      <c r="O37" s="1" t="str">
        <f ca="1">IMPRODUCT(K37,$O$7,$O$7,$O$7)</f>
        <v>0.0166815072693763+0.00390057574923028i</v>
      </c>
      <c r="P37" s="1" t="str">
        <f ca="1">IMPRODUCT(L37,$O$7,$O$7,$O$7)</f>
        <v>-1.62127806770658E-17-0.0218197245388248i</v>
      </c>
      <c r="Q37" s="1" t="str">
        <f ca="1">IMPRODUCT(M37,$O$7,$O$7,$O$7)</f>
        <v>0.0317915731018329-0.0302847178778835i</v>
      </c>
    </row>
    <row r="38" spans="5:23" x14ac:dyDescent="0.15">
      <c r="G38" s="1" t="str">
        <f t="shared" ca="1" si="17"/>
        <v>-194.919539142428+53.8280413413983i</v>
      </c>
      <c r="H38" s="1" t="str">
        <f t="shared" ca="1" si="17"/>
        <v>152.634978104534-160.229528433238i</v>
      </c>
      <c r="I38" s="1" t="str">
        <f t="shared" ca="1" si="17"/>
        <v>-304.433095282496-1.05691421938591E-13i</v>
      </c>
      <c r="K38" s="1" t="str">
        <f t="shared" ca="1" si="18"/>
        <v>-0.0386745117346087+0.0106801669328171i</v>
      </c>
      <c r="L38" s="1" t="str">
        <f t="shared" ca="1" si="18"/>
        <v>0.0302847178778837-0.0317915731018329i</v>
      </c>
      <c r="M38" s="1" t="str">
        <f t="shared" ca="1" si="18"/>
        <v>-0.0604033919211302-2.09705202259109E-17i</v>
      </c>
      <c r="O38" s="1" t="str">
        <f ca="1">IMPRODUCT(K38,$O$7,$O$7,$O$7)</f>
        <v>0.0106801669328171+0.0386745117346087i</v>
      </c>
      <c r="P38" s="1" t="str">
        <f ca="1">IMPRODUCT(L38,$O$7,$O$7,$O$7)</f>
        <v>-0.0317915731018329-0.0302847178778837i</v>
      </c>
      <c r="Q38" s="1" t="str">
        <f ca="1">IMPRODUCT(M38,$O$7,$O$7,$O$7)</f>
        <v>-2.09705202259109E-17+0.0604033919211302i</v>
      </c>
      <c r="W38" t="s">
        <v>33</v>
      </c>
    </row>
    <row r="39" spans="5:23" x14ac:dyDescent="0.15">
      <c r="F39" t="s">
        <v>34</v>
      </c>
    </row>
    <row r="40" spans="5:23" x14ac:dyDescent="0.15">
      <c r="F40">
        <f>F36+1</f>
        <v>8</v>
      </c>
      <c r="G40" s="1" t="str">
        <f t="shared" ref="G40:I40" ca="1" si="19">IMSUM(IMPRODUCT($G36,G$12),IMPRODUCT($H36,G$13),IMPRODUCT($I36,G$14))</f>
        <v>285.350702068382+1.93622895494627E-13i</v>
      </c>
      <c r="H40" s="1" t="str">
        <f t="shared" ca="1" si="19"/>
        <v>-260.395463728617+59.5399686909157i</v>
      </c>
      <c r="I40" s="1" t="str">
        <f t="shared" ca="1" si="19"/>
        <v>375.544300360189-14.6130651745661i</v>
      </c>
      <c r="K40" s="1" t="str">
        <f ca="1">IMDIV(G40,$F$41)</f>
        <v>0.00707715034891821+4.80215514619611E-18i</v>
      </c>
      <c r="L40" s="1" t="str">
        <f ca="1">IMDIV(H40,$F$41)</f>
        <v>-0.0064582208266026+0.00147668573142152i</v>
      </c>
      <c r="M40" s="1" t="str">
        <f ca="1">IMDIV(I40,$F$41)</f>
        <v>0.00931409475099675-0.000362427211670786i</v>
      </c>
      <c r="O40" s="1" t="str">
        <f ca="1">IMPRODUCT(K40,1)</f>
        <v>0.00707715034891821+4.80215514619611E-18i</v>
      </c>
      <c r="P40" s="1" t="str">
        <f ca="1">IMPRODUCT(L40,1)</f>
        <v>-0.0064582208266026+0.00147668573142152i</v>
      </c>
      <c r="Q40" s="1" t="str">
        <f ca="1">IMPRODUCT(M40,1)</f>
        <v>0.00931409475099675-0.000362427211670786i</v>
      </c>
    </row>
    <row r="41" spans="5:23" x14ac:dyDescent="0.15">
      <c r="E41" t="s">
        <v>35</v>
      </c>
      <c r="F41">
        <f>FACT(F40)</f>
        <v>40320</v>
      </c>
      <c r="G41" s="1" t="str">
        <f t="shared" ref="G41:I41" ca="1" si="20">IMSUM(IMPRODUCT($G37,G$12),IMPRODUCT($H37,G$13),IMPRODUCT($I37,G$14))</f>
        <v>-260.395463728618-59.5399686909155i</v>
      </c>
      <c r="H41" s="1" t="str">
        <f t="shared" ca="1" si="20"/>
        <v>502.947122813475+1.97175609173428E-13i</v>
      </c>
      <c r="I41" s="1" t="str">
        <f t="shared" ca="1" si="20"/>
        <v>-31.8042498515742-184.486979067181i</v>
      </c>
      <c r="K41" s="1" t="str">
        <f ca="1">IMDIV(G41,$F$41)</f>
        <v>-0.00645822082660263-0.00147668573142152i</v>
      </c>
      <c r="L41" s="1" t="str">
        <f ca="1">IMDIV(H41,$F$41)</f>
        <v>0.0124738869745406+4.89026808465843E-18i</v>
      </c>
      <c r="M41" s="1" t="str">
        <f ca="1">IMDIV(I41,$F$41)</f>
        <v>-0.000788795879255312-0.0045755699173408i</v>
      </c>
      <c r="O41" s="1" t="str">
        <f ca="1">IMPRODUCT(K41,1)</f>
        <v>-0.00645822082660263-0.00147668573142152i</v>
      </c>
      <c r="P41" s="1" t="str">
        <f ca="1">IMPRODUCT(L41,1)</f>
        <v>0.0124738869745406+4.89026808465843E-18i</v>
      </c>
      <c r="Q41" s="1" t="str">
        <f ca="1">IMPRODUCT(M41,1)</f>
        <v>-0.000788795879255312-0.0045755699173408i</v>
      </c>
    </row>
    <row r="42" spans="5:23" x14ac:dyDescent="0.15">
      <c r="G42" s="1" t="str">
        <f t="shared" ref="G42:I42" ca="1" si="21">IMSUM(IMPRODUCT($G38,G$12),IMPRODUCT($H38,G$13),IMPRODUCT($I38,G$14))</f>
        <v>375.544300360191+14.613065174569i</v>
      </c>
      <c r="H42" s="1" t="str">
        <f t="shared" ca="1" si="21"/>
        <v>-31.8042498515741+184.48697906718i</v>
      </c>
      <c r="I42" s="1" t="str">
        <f t="shared" ca="1" si="21"/>
        <v>941.151178192375+7.36769668858922E-13i</v>
      </c>
      <c r="K42" s="1" t="str">
        <f ca="1">IMDIV(G42,$F$41)</f>
        <v>0.0093140947509968+0.000362427211670858i</v>
      </c>
      <c r="L42" s="1" t="str">
        <f ca="1">IMDIV(H42,$F$41)</f>
        <v>-0.00078879587925531+0.00457556991734077i</v>
      </c>
      <c r="M42" s="1" t="str">
        <f ca="1">IMDIV(I42,$F$41)</f>
        <v>0.0233420431099299+1.82730572633661E-17i</v>
      </c>
      <c r="O42" s="1" t="str">
        <f ca="1">IMPRODUCT(K42,1)</f>
        <v>0.0093140947509968+0.000362427211670858i</v>
      </c>
      <c r="P42" s="1" t="str">
        <f ca="1">IMPRODUCT(L42,1)</f>
        <v>-0.00078879587925531+0.00457556991734077i</v>
      </c>
      <c r="Q42" s="1" t="str">
        <f ca="1">IMPRODUCT(M42,1)</f>
        <v>0.0233420431099299+1.82730572633661E-17i</v>
      </c>
    </row>
    <row r="43" spans="5:23" x14ac:dyDescent="0.15">
      <c r="F43" t="s">
        <v>36</v>
      </c>
    </row>
    <row r="44" spans="5:23" x14ac:dyDescent="0.15">
      <c r="F44">
        <f>F40+1</f>
        <v>9</v>
      </c>
      <c r="G44" s="1" t="str">
        <f t="shared" ref="G44:I44" ca="1" si="22">IMSUM(IMPRODUCT($G40,G$12),IMPRODUCT($H40,G$13),IMPRODUCT($I40,G$14))</f>
        <v>-362.348429746017-1.98951966012828E-12i</v>
      </c>
      <c r="H44" s="1" t="str">
        <f t="shared" ca="1" si="22"/>
        <v>-43.8199929310856-460.816482334724i</v>
      </c>
      <c r="I44" s="1" t="str">
        <f t="shared" ca="1" si="22"/>
        <v>-1123.7118901592-282.743440463138i</v>
      </c>
      <c r="K44" s="1" t="str">
        <f ca="1">IMDIV(G44,$F$45)</f>
        <v>-0.000998535134882102-5.48258283765509E-18i</v>
      </c>
      <c r="L44" s="1" t="str">
        <f ca="1">IMDIV(H44,$F$45)</f>
        <v>-0.000120756153359473-0.00126988669073722i</v>
      </c>
      <c r="M44" s="1" t="str">
        <f ca="1">IMDIV(I44,$F$45)</f>
        <v>-0.00309664872729056-0.000779165124733074i</v>
      </c>
      <c r="O44" s="1" t="str">
        <f ca="1">IMPRODUCT(K44,$O$7)</f>
        <v>5.48258283765509E-18-0.000998535134882102i</v>
      </c>
      <c r="P44" s="1" t="str">
        <f ca="1">IMPRODUCT(L44,$O$7)</f>
        <v>0.00126988669073722-0.000120756153359473i</v>
      </c>
      <c r="Q44" s="1" t="str">
        <f ca="1">IMPRODUCT(M44,$O$7)</f>
        <v>0.000779165124733074-0.00309664872729056i</v>
      </c>
    </row>
    <row r="45" spans="5:23" x14ac:dyDescent="0.15">
      <c r="E45" t="s">
        <v>37</v>
      </c>
      <c r="F45">
        <f>FACT(F44)</f>
        <v>362880</v>
      </c>
      <c r="G45" s="1" t="str">
        <f t="shared" ref="G45:I45" ca="1" si="23">IMSUM(IMPRODUCT($G41,G$12),IMPRODUCT($H41,G$13),IMPRODUCT($I41,G$14))</f>
        <v>-43.8199929310875+460.81648233473i</v>
      </c>
      <c r="H45" s="1" t="str">
        <f t="shared" ca="1" si="23"/>
        <v>467.391934067427-1.73372427525464E-12i</v>
      </c>
      <c r="I45" s="1" t="str">
        <f t="shared" ca="1" si="23"/>
        <v>818.817467075634+894.773447653559i</v>
      </c>
      <c r="K45" s="1" t="str">
        <f ca="1">IMDIV(G45,$F$45)</f>
        <v>-0.000120756153359478+0.00126988669073724i</v>
      </c>
      <c r="L45" s="1" t="str">
        <f ca="1">IMDIV(H45,$F$45)</f>
        <v>0.00128800687298123-4.77767932995657E-18i</v>
      </c>
      <c r="M45" s="1" t="str">
        <f ca="1">IMDIV(I45,$F$45)</f>
        <v>0.00225644143263788+0.00246575575301356i</v>
      </c>
      <c r="O45" s="1" t="str">
        <f ca="1">IMPRODUCT(K45,$O$7)</f>
        <v>-0.00126988669073724-0.000120756153359478i</v>
      </c>
      <c r="P45" s="1" t="str">
        <f ca="1">IMPRODUCT(L45,$O$7)</f>
        <v>4.77767932995657E-18+0.00128800687298123i</v>
      </c>
      <c r="Q45" s="1" t="str">
        <f ca="1">IMPRODUCT(M45,$O$7)</f>
        <v>-0.00246575575301356+0.00225644143263788i</v>
      </c>
    </row>
    <row r="46" spans="5:23" x14ac:dyDescent="0.15">
      <c r="G46" s="1" t="str">
        <f t="shared" ref="G46:I46" ca="1" si="24">IMSUM(IMPRODUCT($G42,G$12),IMPRODUCT($H42,G$13),IMPRODUCT($I42,G$14))</f>
        <v>-1123.71189015921+282.743440463139i</v>
      </c>
      <c r="H46" s="1" t="str">
        <f t="shared" ca="1" si="24"/>
        <v>818.81746707564-894.77344765356i</v>
      </c>
      <c r="I46" s="1" t="str">
        <f t="shared" ca="1" si="24"/>
        <v>-1837.70202632784-1.94532600726885E-12i</v>
      </c>
      <c r="K46" s="1" t="str">
        <f ca="1">IMDIV(G46,$F$45)</f>
        <v>-0.00309664872729059+0.000779165124733077i</v>
      </c>
      <c r="L46" s="1" t="str">
        <f ca="1">IMDIV(H46,$F$45)</f>
        <v>0.0022564414326379-0.00246575575301356i</v>
      </c>
      <c r="M46" s="1" t="str">
        <f ca="1">IMDIV(I46,$F$45)</f>
        <v>-0.0050642141378082-5.36079697770296E-18i</v>
      </c>
      <c r="O46" s="1" t="str">
        <f ca="1">IMPRODUCT(K46,$O$7)</f>
        <v>-0.000779165124733077-0.00309664872729059i</v>
      </c>
      <c r="P46" s="1" t="str">
        <f ca="1">IMPRODUCT(L46,$O$7)</f>
        <v>0.00246575575301356+0.0022564414326379i</v>
      </c>
      <c r="Q46" s="1" t="str">
        <f ca="1">IMPRODUCT(M46,$O$7)</f>
        <v>5.36079697770296E-18-0.0050642141378082i</v>
      </c>
    </row>
    <row r="48" spans="5:23" x14ac:dyDescent="0.15">
      <c r="F48">
        <f>F44+1</f>
        <v>10</v>
      </c>
      <c r="G48" s="1" t="str">
        <f t="shared" ref="G48:I48" ca="1" si="25">IMSUM(IMPRODUCT($G44,G$12),IMPRODUCT($H44,G$13),IMPRODUCT($I44,G$14))</f>
        <v>1601.36727443794+1.96109795069788E-12i</v>
      </c>
      <c r="H48" s="1" t="str">
        <f t="shared" ca="1" si="25"/>
        <v>-1374.04598896763+423.909262639119i</v>
      </c>
      <c r="I48" s="1" t="str">
        <f t="shared" ca="1" si="25"/>
        <v>2258.27485403093-11.788020105838i</v>
      </c>
      <c r="K48" s="1" t="str">
        <f ca="1">IMDIV(G48,$F$49)</f>
        <v>0.000441293891765305+5.4042602256886E-19i</v>
      </c>
      <c r="L48" s="1" t="str">
        <f ca="1">IMDIV(H48,$F$49)</f>
        <v>-0.000378650239464184+0.000116818028725507i</v>
      </c>
      <c r="M48" s="1" t="str">
        <f ca="1">IMDIV(I48,$F$49)</f>
        <v>0.000622320010480305-3.24846233075342E-06i</v>
      </c>
      <c r="O48" s="1" t="str">
        <f ca="1">IMPRODUCT(K48,$O$7,$O$7)</f>
        <v>-0.000441293891765305-5.4042602256886E-19i</v>
      </c>
      <c r="P48" s="1" t="str">
        <f ca="1">IMPRODUCT(L48,$O$7,$O$7)</f>
        <v>0.000378650239464184-0.000116818028725507i</v>
      </c>
      <c r="Q48" s="1" t="str">
        <f ca="1">IMPRODUCT(M48,$O$7,$O$7)</f>
        <v>-0.000622320010480305+3.24846233075342E-06i</v>
      </c>
    </row>
    <row r="49" spans="5:17" x14ac:dyDescent="0.15">
      <c r="E49" t="s">
        <v>38</v>
      </c>
      <c r="F49">
        <f>FACT(F48)</f>
        <v>3628800</v>
      </c>
      <c r="G49" s="1" t="str">
        <f t="shared" ref="G49:I49" ca="1" si="26">IMSUM(IMPRODUCT($G45,G$12),IMPRODUCT($H45,G$13),IMPRODUCT($I45,G$14))</f>
        <v>-1374.04598896762-423.909262639121i</v>
      </c>
      <c r="H49" s="1" t="str">
        <f t="shared" ca="1" si="26"/>
        <v>2564.73137490871-1.98951966012828E-13i</v>
      </c>
      <c r="I49" s="1" t="str">
        <f t="shared" ca="1" si="26"/>
        <v>-359.900567792122-1189.2616500087i</v>
      </c>
      <c r="K49" s="1" t="str">
        <f ca="1">IMDIV(G49,$F$49)</f>
        <v>-0.000378650239464181-0.000116818028725507i</v>
      </c>
      <c r="L49" s="1" t="str">
        <f ca="1">IMDIV(H49,$F$49)</f>
        <v>0.000706771212221316-5.48258283765509E-20i</v>
      </c>
      <c r="M49" s="1" t="str">
        <f ca="1">IMDIV(I49,$F$49)</f>
        <v>-0.0000991789483554128-0.000327728629301339i</v>
      </c>
      <c r="O49" s="1" t="str">
        <f ca="1">IMPRODUCT(K49,$O$7,$O$7)</f>
        <v>0.000378650239464181+0.000116818028725507i</v>
      </c>
      <c r="P49" s="1" t="str">
        <f ca="1">IMPRODUCT(L49,$O$7,$O$7)</f>
        <v>-0.000706771212221316+5.48258283765509E-20i</v>
      </c>
      <c r="Q49" s="1" t="str">
        <f ca="1">IMPRODUCT(M49,$O$7,$O$7)</f>
        <v>0.0000991789483554128+0.000327728629301339i</v>
      </c>
    </row>
    <row r="50" spans="5:17" x14ac:dyDescent="0.15">
      <c r="G50" s="1" t="str">
        <f t="shared" ref="G50:I50" ca="1" si="27">IMSUM(IMPRODUCT($G46,G$12),IMPRODUCT($H46,G$13),IMPRODUCT($I46,G$14))</f>
        <v>2258.27485403094+11.7880201058516i</v>
      </c>
      <c r="H50" s="1" t="str">
        <f t="shared" ca="1" si="27"/>
        <v>-359.900567792121+1189.26165000869i</v>
      </c>
      <c r="I50" s="1" t="str">
        <f t="shared" ca="1" si="27"/>
        <v>5431.43176393518+5.50831286381011E-12i</v>
      </c>
      <c r="K50" s="1" t="str">
        <f ca="1">IMDIV(G50,$F$49)</f>
        <v>0.000622320010480307+3.24846233075717E-06i</v>
      </c>
      <c r="L50" s="1" t="str">
        <f ca="1">IMDIV(H50,$F$49)</f>
        <v>-0.0000991789483554125+0.000327728629301337i</v>
      </c>
      <c r="M50" s="1" t="str">
        <f ca="1">IMDIV(I50,$F$49)</f>
        <v>0.00149675698962059+1.51794335973603E-18i</v>
      </c>
      <c r="O50" s="1" t="str">
        <f ca="1">IMPRODUCT(K50,$O$7,$O$7)</f>
        <v>-0.000622320010480307-3.24846233075717E-06i</v>
      </c>
      <c r="P50" s="1" t="str">
        <f ca="1">IMPRODUCT(L50,$O$7,$O$7)</f>
        <v>0.0000991789483554125-0.000327728629301337i</v>
      </c>
      <c r="Q50" s="1" t="str">
        <f ca="1">IMPRODUCT(M50,$O$7,$O$7)</f>
        <v>-0.00149675698962059-1.51794335973603E-18i</v>
      </c>
    </row>
    <row r="52" spans="5:17" x14ac:dyDescent="0.15">
      <c r="F52">
        <f>F48+1</f>
        <v>11</v>
      </c>
      <c r="G52" s="1" t="str">
        <f t="shared" ref="G52:I52" ca="1" si="28">IMSUM(IMPRODUCT($G48,G$12),IMPRODUCT($H48,G$13),IMPRODUCT($I48,G$14))</f>
        <v>-2299.44585609891-1.39834810397588E-11i</v>
      </c>
      <c r="H52" s="1" t="str">
        <f t="shared" ca="1" si="28"/>
        <v>87.2820918947268-2548.48787922816i</v>
      </c>
      <c r="I52" s="1" t="str">
        <f t="shared" ca="1" si="28"/>
        <v>-6499.93849641642-1500.31270526669i</v>
      </c>
      <c r="K52" s="1" t="str">
        <f ca="1">IMDIV(G52,$F$53)</f>
        <v>-0.0000576059668134447-3.50315682613807E-19i</v>
      </c>
      <c r="L52" s="1" t="str">
        <f ca="1">IMDIV(H52,$F$53)</f>
        <v>2.18660042625478E-06-0.0000638449945694084i</v>
      </c>
      <c r="M52" s="1" t="str">
        <f ca="1">IMDIV(I52,$F$53)</f>
        <v>-0.000162837163710929-0.0000375859965043964i</v>
      </c>
      <c r="O52" s="1" t="str">
        <f ca="1">IMPRODUCT(K52,$O$7,$O$7,$O$7)</f>
        <v>-3.50315682613807E-19+0.0000576059668134447i</v>
      </c>
      <c r="P52" s="1" t="str">
        <f ca="1">IMPRODUCT(L52,$O$7,$O$7,$O$7)</f>
        <v>-0.0000638449945694084-2.18660042625478E-06i</v>
      </c>
      <c r="Q52" s="1" t="str">
        <f ca="1">IMPRODUCT(M52,$O$7,$O$7,$O$7)</f>
        <v>-0.0000375859965043964+0.000162837163710929i</v>
      </c>
    </row>
    <row r="53" spans="5:17" x14ac:dyDescent="0.15">
      <c r="E53" t="s">
        <v>39</v>
      </c>
      <c r="F53">
        <f>FACT(F52)</f>
        <v>39916800</v>
      </c>
      <c r="G53" s="1" t="str">
        <f t="shared" ref="G53:I53" ca="1" si="29">IMSUM(IMPRODUCT($G49,G$12),IMPRODUCT($H49,G$13),IMPRODUCT($I49,G$14))</f>
        <v>87.2820918947332+2548.4878792282i</v>
      </c>
      <c r="H53" s="1" t="str">
        <f t="shared" ca="1" si="29"/>
        <v>1886.92470559189-1.7166712495964E-11i</v>
      </c>
      <c r="I53" s="1" t="str">
        <f t="shared" ca="1" si="29"/>
        <v>4436.69828273849+5033.76604895303i</v>
      </c>
      <c r="K53" s="1" t="str">
        <f ca="1">IMDIV(G53,$F$53)</f>
        <v>2.18660042625494E-06+0.0000638449945694094i</v>
      </c>
      <c r="L53" s="1" t="str">
        <f ca="1">IMDIV(H53,$F$53)</f>
        <v>0.0000472714422396557-4.30062342070607E-19i</v>
      </c>
      <c r="M53" s="1" t="str">
        <f ca="1">IMDIV(I53,$F$53)</f>
        <v>0.000111148646252668+0.000126106452645328i</v>
      </c>
      <c r="O53" s="1" t="str">
        <f ca="1">IMPRODUCT(K53,$O$7,$O$7,$O$7)</f>
        <v>0.0000638449945694094-2.18660042625494E-06i</v>
      </c>
      <c r="P53" s="1" t="str">
        <f ca="1">IMPRODUCT(L53,$O$7,$O$7,$O$7)</f>
        <v>-4.30062342070607E-19-0.0000472714422396557i</v>
      </c>
      <c r="Q53" s="1" t="str">
        <f ca="1">IMPRODUCT(M53,$O$7,$O$7,$O$7)</f>
        <v>0.000126106452645328-0.000111148646252668i</v>
      </c>
    </row>
    <row r="54" spans="5:17" x14ac:dyDescent="0.15">
      <c r="G54" s="1" t="str">
        <f t="shared" ref="G54:I54" ca="1" si="30">IMSUM(IMPRODUCT($G50,G$12),IMPRODUCT($H50,G$13),IMPRODUCT($I50,G$14))</f>
        <v>-6499.93849641646+1500.31270526668i</v>
      </c>
      <c r="H54" s="1" t="str">
        <f t="shared" ca="1" si="30"/>
        <v>4436.69828273852-5033.76604895302i</v>
      </c>
      <c r="I54" s="1" t="str">
        <f t="shared" ca="1" si="30"/>
        <v>-11035.0201927529-8.12990175764471E-12i</v>
      </c>
      <c r="K54" s="1" t="str">
        <f ca="1">IMDIV(G54,$F$53)</f>
        <v>-0.00016283716371093+0.0000375859965043961i</v>
      </c>
      <c r="L54" s="1" t="str">
        <f ca="1">IMDIV(H54,$F$53)</f>
        <v>0.000111148646252669-0.000126106452645328i</v>
      </c>
      <c r="M54" s="1" t="str">
        <f ca="1">IMDIV(I54,$F$53)</f>
        <v>-0.000276450521904384-2.03671179995508E-19i</v>
      </c>
      <c r="O54" s="1" t="str">
        <f ca="1">IMPRODUCT(K54,$O$7,$O$7,$O$7)</f>
        <v>0.0000375859965043961+0.00016283716371093i</v>
      </c>
      <c r="P54" s="1" t="str">
        <f ca="1">IMPRODUCT(L54,$O$7,$O$7,$O$7)</f>
        <v>-0.000126106452645328-0.000111148646252669i</v>
      </c>
      <c r="Q54" s="1" t="str">
        <f ca="1">IMPRODUCT(M54,$O$7,$O$7,$O$7)</f>
        <v>-2.03671179995508E-19+0.000276450521904384i</v>
      </c>
    </row>
    <row r="56" spans="5:17" x14ac:dyDescent="0.15">
      <c r="F56">
        <f>F52+1</f>
        <v>12</v>
      </c>
      <c r="G56" s="1" t="str">
        <f t="shared" ref="G56:I56" ca="1" si="31">IMSUM(IMPRODUCT($G52,G$12),IMPRODUCT($H52,G$13),IMPRODUCT($I52,G$14))</f>
        <v>9048.74259770822+1.18234311230481E-11i</v>
      </c>
      <c r="H56" s="1" t="str">
        <f t="shared" ca="1" si="31"/>
        <v>-7324.74977626523+2847.43369055568i</v>
      </c>
      <c r="I56" s="1" t="str">
        <f t="shared" ca="1" si="31"/>
        <v>13519.8001742363+286.990703212677i</v>
      </c>
      <c r="K56" s="1" t="str">
        <f ca="1">IMDIV(G56,$F$57)</f>
        <v>0.0000188908400258125+2.46834898318672E-20i</v>
      </c>
      <c r="L56" s="1" t="str">
        <f ca="1">IMDIV(H56,$F$57)</f>
        <v>-0.000015291702107603+5.94451811967993E-06i</v>
      </c>
      <c r="M56" s="1" t="str">
        <f ca="1">IMDIV(I56,$F$57)</f>
        <v>0.0000282249582762068+5.99143516874843E-07i</v>
      </c>
      <c r="O56" s="1" t="str">
        <f ca="1">IMPRODUCT(K56,1)</f>
        <v>0.0000188908400258125+2.46834898318672E-20i</v>
      </c>
      <c r="P56" s="1" t="str">
        <f ca="1">IMPRODUCT(L56,1)</f>
        <v>-0.000015291702107603+5.94451811967993E-06i</v>
      </c>
      <c r="Q56" s="1" t="str">
        <f ca="1">IMPRODUCT(M56,1)</f>
        <v>0.0000282249582762068+5.99143516874843E-07i</v>
      </c>
    </row>
    <row r="57" spans="5:17" x14ac:dyDescent="0.15">
      <c r="E57" t="s">
        <v>40</v>
      </c>
      <c r="F57">
        <f>FACT(F56)</f>
        <v>479001600</v>
      </c>
      <c r="G57" s="1" t="str">
        <f t="shared" ref="G57:I57" ca="1" si="32">IMSUM(IMPRODUCT($G53,G$12),IMPRODUCT($H53,G$13),IMPRODUCT($I53,G$14))</f>
        <v>-7324.74977626522-2847.43369055572i</v>
      </c>
      <c r="H57" s="1" t="str">
        <f t="shared" ca="1" si="32"/>
        <v>13194.3166260951-7.95807864051312E-13i</v>
      </c>
      <c r="I57" s="1" t="str">
        <f t="shared" ca="1" si="32"/>
        <v>-2947.22162330614-7495.24265142532i</v>
      </c>
      <c r="K57" s="1" t="str">
        <f ca="1">IMDIV(G57,$F$57)</f>
        <v>-0.000015291702107603-5.94451811968002E-06i</v>
      </c>
      <c r="L57" s="1" t="str">
        <f ca="1">IMDIV(H57,$F$57)</f>
        <v>0.0000275454541823975-1.66138873868336E-21i</v>
      </c>
      <c r="M57" s="1" t="str">
        <f ca="1">IMDIV(I57,$F$57)</f>
        <v>-6.15284296191524E-06-0.0000156476359398911i</v>
      </c>
      <c r="O57" s="1" t="str">
        <f ca="1">IMPRODUCT(K57,1)</f>
        <v>-0.000015291702107603-5.94451811968002E-06i</v>
      </c>
      <c r="P57" s="1" t="str">
        <f ca="1">IMPRODUCT(L57,1)</f>
        <v>0.0000275454541823975-1.66138873868336E-21i</v>
      </c>
      <c r="Q57" s="1" t="str">
        <f ca="1">IMPRODUCT(M57,1)</f>
        <v>-6.15284296191524E-06-0.0000156476359398911i</v>
      </c>
    </row>
    <row r="58" spans="5:17" x14ac:dyDescent="0.15">
      <c r="G58" s="1" t="str">
        <f t="shared" ref="G58:I58" ca="1" si="33">IMSUM(IMPRODUCT($G54,G$12),IMPRODUCT($H54,G$13),IMPRODUCT($I54,G$14))</f>
        <v>13519.8001742363-286.990703212609i</v>
      </c>
      <c r="H58" s="1" t="str">
        <f t="shared" ca="1" si="33"/>
        <v>-2947.22162330614+7495.24265142527i</v>
      </c>
      <c r="I58" s="1" t="str">
        <f t="shared" ca="1" si="33"/>
        <v>31445.1798245262+2.84515645775698E-11i</v>
      </c>
      <c r="K58" s="1" t="str">
        <f ca="1">IMDIV(G58,$F$57)</f>
        <v>0.0000282249582762068-5.99143516874701E-07i</v>
      </c>
      <c r="L58" s="1" t="str">
        <f ca="1">IMDIV(H58,$F$57)</f>
        <v>-6.15284296191524E-06+0.000015647635939891i</v>
      </c>
      <c r="M58" s="1" t="str">
        <f ca="1">IMDIV(I58,$F$57)</f>
        <v>0.0000656473377636446+5.93976399610561E-20i</v>
      </c>
      <c r="O58" s="1" t="str">
        <f ca="1">IMPRODUCT(K58,1)</f>
        <v>0.0000282249582762068-5.99143516874701E-07i</v>
      </c>
      <c r="P58" s="1" t="str">
        <f ca="1">IMPRODUCT(L58,1)</f>
        <v>-6.15284296191524E-06+0.000015647635939891i</v>
      </c>
      <c r="Q58" s="1" t="str">
        <f ca="1">IMPRODUCT(M58,1)</f>
        <v>0.0000656473377636446+5.93976399610561E-20i</v>
      </c>
    </row>
    <row r="60" spans="5:17" x14ac:dyDescent="0.15">
      <c r="F60">
        <f>F56+1</f>
        <v>13</v>
      </c>
      <c r="G60" s="1" t="str">
        <f t="shared" ref="G60:I60" ca="1" si="34">IMSUM(IMPRODUCT($G56,G$12),IMPRODUCT($H56,G$13),IMPRODUCT($I56,G$14))</f>
        <v>-14332.6766079179-6.00266503170133E-11i</v>
      </c>
      <c r="H60" s="1" t="str">
        <f t="shared" ca="1" si="34"/>
        <v>2171.06117734399-14211.3331817306i</v>
      </c>
      <c r="I60" s="1" t="str">
        <f t="shared" ca="1" si="34"/>
        <v>-37704.4367118664-8042.52490477384i</v>
      </c>
      <c r="K60" s="1" t="str">
        <f ca="1">IMDIV(G60,$F$61)</f>
        <v>-2.30169081945541E-06-9.63970608818479E-21i</v>
      </c>
      <c r="L60" s="1" t="str">
        <f ca="1">IMDIV(H60,$F$61)</f>
        <v>3.48651666193887E-07-2.28220422545089E-06i</v>
      </c>
      <c r="M60" s="1" t="str">
        <f ca="1">IMDIV(I60,$F$61)</f>
        <v>-6.05497201998529E-06-1.29155260004493E-06i</v>
      </c>
      <c r="O60" s="1" t="str">
        <f ca="1">IMPRODUCT(K60,$O$7)</f>
        <v>9.63970608818479E-21-2.30169081945541E-06i</v>
      </c>
      <c r="P60" s="1" t="str">
        <f ca="1">IMPRODUCT(L60,$O$7)</f>
        <v>2.28220422545089E-06+3.48651666193887E-07i</v>
      </c>
      <c r="Q60" s="1" t="str">
        <f ca="1">IMPRODUCT(M60,$O$7)</f>
        <v>1.29155260004493E-06-6.05497201998529E-06i</v>
      </c>
    </row>
    <row r="61" spans="5:17" x14ac:dyDescent="0.15">
      <c r="E61" t="s">
        <v>41</v>
      </c>
      <c r="F61">
        <f>FACT(F60)</f>
        <v>6227020800</v>
      </c>
      <c r="G61" s="1" t="str">
        <f t="shared" ref="G61:I61" ca="1" si="35">IMSUM(IMPRODUCT($G57,G$12),IMPRODUCT($H57,G$13),IMPRODUCT($I57,G$14))</f>
        <v>2171.061177344+14211.3331817308i</v>
      </c>
      <c r="H61" s="1" t="str">
        <f t="shared" ca="1" si="35"/>
        <v>6955.86012232046-9.09494701772928E-11i</v>
      </c>
      <c r="I61" s="1" t="str">
        <f t="shared" ca="1" si="35"/>
        <v>24272.2879600311+28506.2312581602i</v>
      </c>
      <c r="K61" s="1" t="str">
        <f ca="1">IMDIV(G61,$F$61)</f>
        <v>3.48651666193888E-07+2.28220422545093E-06i</v>
      </c>
      <c r="L61" s="1" t="str">
        <f ca="1">IMDIV(H61,$F$61)</f>
        <v>1.11704462627144E-06-1.46056152851285E-20i</v>
      </c>
      <c r="M61" s="1" t="str">
        <f ca="1">IMDIV(I61,$F$61)</f>
        <v>3.89789736370097E-06+4.57782817397369E-06i</v>
      </c>
      <c r="O61" s="1" t="str">
        <f ca="1">IMPRODUCT(K61,$O$7)</f>
        <v>-2.28220422545093E-06+3.48651666193888E-07i</v>
      </c>
      <c r="P61" s="1" t="str">
        <f ca="1">IMPRODUCT(L61,$O$7)</f>
        <v>1.46056152851285E-20+1.11704462627144E-06i</v>
      </c>
      <c r="Q61" s="1" t="str">
        <f ca="1">IMPRODUCT(M61,$O$7)</f>
        <v>-4.57782817397369E-06+3.89789736370097E-06i</v>
      </c>
    </row>
    <row r="62" spans="5:17" x14ac:dyDescent="0.15">
      <c r="G62" s="1" t="str">
        <f t="shared" ref="G62:I62" ca="1" si="36">IMSUM(IMPRODUCT($G58,G$12),IMPRODUCT($H58,G$13),IMPRODUCT($I58,G$14))</f>
        <v>-37704.4367118666+8042.52490477376i</v>
      </c>
      <c r="H62" s="1" t="str">
        <f t="shared" ca="1" si="36"/>
        <v>24272.2879600314-28506.2312581602i</v>
      </c>
      <c r="I62" s="1" t="str">
        <f t="shared" ca="1" si="36"/>
        <v>-65990.4667345434-6.69434091287197E-12i</v>
      </c>
      <c r="K62" s="1" t="str">
        <f ca="1">IMDIV(G62,$F$61)</f>
        <v>-6.05497201998532E-06+1.29155260004491E-06i</v>
      </c>
      <c r="L62" s="1" t="str">
        <f ca="1">IMDIV(H62,$F$61)</f>
        <v>3.89789736370102E-06-4.57782817397369E-06i</v>
      </c>
      <c r="M62" s="1" t="str">
        <f ca="1">IMDIV(I62,$F$61)</f>
        <v>-0.0000105974379810235-1.07504714178439E-21i</v>
      </c>
      <c r="O62" s="1" t="str">
        <f ca="1">IMPRODUCT(K62,$O$7)</f>
        <v>-1.29155260004491E-06-6.05497201998532E-06i</v>
      </c>
      <c r="P62" s="1" t="str">
        <f ca="1">IMPRODUCT(L62,$O$7)</f>
        <v>4.57782817397369E-06+3.89789736370102E-06i</v>
      </c>
      <c r="Q62" s="1" t="str">
        <f ca="1">IMPRODUCT(M62,$O$7)</f>
        <v>1.07504714178439E-21-0.0000105974379810235i</v>
      </c>
    </row>
    <row r="72" spans="14:28" x14ac:dyDescent="0.15">
      <c r="O72" t="s">
        <v>42</v>
      </c>
      <c r="W72" s="1" t="s">
        <v>30</v>
      </c>
      <c r="X72" s="1" t="s">
        <v>31</v>
      </c>
      <c r="Y72" s="1" t="s">
        <v>30</v>
      </c>
      <c r="Z72" s="1" t="s">
        <v>31</v>
      </c>
      <c r="AA72" s="1" t="s">
        <v>30</v>
      </c>
      <c r="AB72" s="1" t="s">
        <v>31</v>
      </c>
    </row>
    <row r="73" spans="14:28" x14ac:dyDescent="0.15">
      <c r="O73" s="1" t="str">
        <f ca="1">IMSUM(O8,O12,O16,O20,O24,O28,O32,O36,O40,O44,O48,O52,O56,O60)</f>
        <v>0.455832883828535+0.15017106980126i</v>
      </c>
      <c r="P73" s="1" t="str">
        <f ca="1">IMSUM(P8,P12,P16,P20,P24,P28,P32,P36,P40,P44,P48,P52,P56,P60)</f>
        <v>0.761269598637318-0.0600265794162311i</v>
      </c>
      <c r="Q73" s="1" t="str">
        <f ca="1">IMSUM(Q8,Q12,Q16,Q20,Q24,Q28,Q32,Q36,Q40,Q44,Q48,Q52,Q56,Q60)</f>
        <v>-0.358645163914351-0.240631196235228i</v>
      </c>
      <c r="W73" s="1">
        <f ca="1">IMREAL(O73)</f>
        <v>0.45583288382853498</v>
      </c>
      <c r="X73" s="1">
        <f ca="1">IMAGINARY(O73)</f>
        <v>0.15017106980125999</v>
      </c>
      <c r="Y73" s="1">
        <f ca="1">IMREAL(P73)</f>
        <v>0.76126959863731802</v>
      </c>
      <c r="Z73" s="1">
        <f ca="1">IMAGINARY(P73)</f>
        <v>-6.0026579416231102E-2</v>
      </c>
      <c r="AA73" s="1">
        <f ca="1">IMREAL(Q73)</f>
        <v>-0.35864516391435097</v>
      </c>
      <c r="AB73" s="1">
        <f ca="1">IMAGINARY(Q73)</f>
        <v>-0.240631196235228</v>
      </c>
    </row>
    <row r="74" spans="14:28" x14ac:dyDescent="0.15">
      <c r="O74" s="1" t="str">
        <f ca="1">IMSUM(O9,O13,O17,O21,O25,O29,O33,O37,O41,O45,O49,O53,O57,O61)</f>
        <v>0.421525173347462-0.090050952197433i</v>
      </c>
      <c r="P74" s="1" t="str">
        <f ca="1">IMSUM(P9,P13,P17,P21,P25,P29,P33,P37,P41,P45,P49,P53,P57,P61)</f>
        <v>-0.291434517442826+0.527928117763694i</v>
      </c>
      <c r="Q74" s="1" t="str">
        <f ca="1">IMSUM(Q9,Q13,Q17,Q21,Q25,Q29,Q33,Q37,Q41,Q45,Q49,Q53,Q57,Q61)</f>
        <v>-0.505346202087219+0.441802633523592i</v>
      </c>
      <c r="W74" s="1">
        <f ca="1">IMREAL(O74)</f>
        <v>0.42152517334746198</v>
      </c>
      <c r="X74" s="1">
        <f ca="1">IMAGINARY(O74)</f>
        <v>-9.0050952197433004E-2</v>
      </c>
      <c r="Y74" s="1">
        <f ca="1">IMREAL(P74)</f>
        <v>-0.291434517442826</v>
      </c>
      <c r="Z74" s="1">
        <f ca="1">IMAGINARY(P74)</f>
        <v>0.52792811776369397</v>
      </c>
      <c r="AA74" s="1">
        <f ca="1">IMREAL(Q74)</f>
        <v>-0.50534620208721903</v>
      </c>
      <c r="AB74" s="1">
        <f ca="1">IMAGINARY(Q74)</f>
        <v>0.441802633523592</v>
      </c>
    </row>
    <row r="75" spans="14:28" x14ac:dyDescent="0.15">
      <c r="O75" s="1" t="str">
        <f ca="1">IMSUM(O10,O14,O18,O22,O26,O30,O34,O38,O42,O46,O50,O54,O58,O62)</f>
        <v>-0.589741758739095-0.485876867620422i</v>
      </c>
      <c r="P75" s="1" t="str">
        <f ca="1">IMSUM(P10,P14,P18,P22,P26,P30,P34,P38,P42,P46,P50,P54,P58,P62)</f>
        <v>0.123851361225361+0.194636186220386i</v>
      </c>
      <c r="Q75" s="1" t="str">
        <f ca="1">IMSUM(Q10,Q14,Q18,Q22,Q26,Q30,Q34,Q38,Q42,Q46,Q50,Q54,Q58,Q62)</f>
        <v>-0.527612521678096-0.290737590520252i</v>
      </c>
      <c r="W75" s="1">
        <f ca="1">IMREAL(O75)</f>
        <v>-0.58974175873909496</v>
      </c>
      <c r="X75" s="1">
        <f ca="1">IMAGINARY(O75)</f>
        <v>-0.48587686762042198</v>
      </c>
      <c r="Y75" s="1">
        <f ca="1">IMREAL(P75)</f>
        <v>0.123851361225361</v>
      </c>
      <c r="Z75" s="1">
        <f ca="1">IMAGINARY(P75)</f>
        <v>0.194636186220386</v>
      </c>
      <c r="AA75" s="1">
        <f ca="1">IMREAL(Q75)</f>
        <v>-0.52761252167809602</v>
      </c>
      <c r="AB75" s="1">
        <f ca="1">IMAGINARY(Q75)</f>
        <v>-0.290737590520252</v>
      </c>
    </row>
    <row r="77" spans="14:28" x14ac:dyDescent="0.15">
      <c r="N77" t="s">
        <v>43</v>
      </c>
      <c r="O77" s="1" t="str">
        <f ca="1">IMPRODUCT(O73,P74,Q75)</f>
        <v>0.169160776193321-0.0422046873071863i</v>
      </c>
      <c r="P77" s="1" t="str">
        <f ca="1">IMPRODUCT(P73,Q74,O75)</f>
        <v>0.389390632374421-0.0422040227789371i</v>
      </c>
      <c r="Q77" s="1" t="str">
        <f ca="1">IMPRODUCT(Q73,O74,P75)</f>
        <v>-0.00795101809759892-0.0422048463493061i</v>
      </c>
      <c r="R77" s="1" t="str">
        <f ca="1">IMSUM(O77:Q77)</f>
        <v>0.550600390470143-0.12661355643543i</v>
      </c>
    </row>
    <row r="78" spans="14:28" x14ac:dyDescent="0.15">
      <c r="O78" s="1" t="str">
        <f ca="1">IMPRODUCT(O75,P74,Q73)</f>
        <v>-0.194480846988198-0.0422049729282285i</v>
      </c>
      <c r="P78" s="1" t="str">
        <f ca="1">IMPRODUCT(P75,Q74,O73)</f>
        <v>-0.0611734236694633-0.0422051182005216i</v>
      </c>
      <c r="Q78" s="1" t="str">
        <f ca="1">IMPRODUCT(Q75,P73,O74)</f>
        <v>-0.193743266544825-0.0422049901110853i</v>
      </c>
      <c r="R78" s="1" t="str">
        <f ca="1">IMSUM(O78:Q78)</f>
        <v>-0.449397537202486-0.126615081239835i</v>
      </c>
    </row>
    <row r="79" spans="14:28" x14ac:dyDescent="0.15">
      <c r="Q79" t="s">
        <v>44</v>
      </c>
      <c r="R79" s="1" t="str">
        <f ca="1">IMSUB(R77,R78)</f>
        <v>0.999997927672629+1.52480440498981E-06i</v>
      </c>
    </row>
    <row r="80" spans="14:28" x14ac:dyDescent="0.15">
      <c r="P80" t="s">
        <v>45</v>
      </c>
      <c r="R80" s="1">
        <f ca="1">IMABS(R79)</f>
        <v>0.99999792767379159</v>
      </c>
    </row>
    <row r="81" spans="16:16" x14ac:dyDescent="0.15">
      <c r="P81" t="s">
        <v>32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D1:H17"/>
  <sheetViews>
    <sheetView workbookViewId="0">
      <selection activeCell="H17" sqref="H17"/>
    </sheetView>
  </sheetViews>
  <sheetFormatPr defaultRowHeight="13.5" x14ac:dyDescent="0.15"/>
  <sheetData>
    <row r="1" spans="4:8" x14ac:dyDescent="0.15">
      <c r="D1" t="s">
        <v>51</v>
      </c>
    </row>
    <row r="3" spans="4:8" x14ac:dyDescent="0.15">
      <c r="D3" t="s">
        <v>46</v>
      </c>
      <c r="E3" t="s">
        <v>47</v>
      </c>
      <c r="F3" t="s">
        <v>48</v>
      </c>
      <c r="G3" t="s">
        <v>49</v>
      </c>
      <c r="H3" t="s">
        <v>50</v>
      </c>
    </row>
    <row r="4" spans="4:8" x14ac:dyDescent="0.15">
      <c r="D4">
        <v>0</v>
      </c>
      <c r="E4">
        <f>FACT(D4)</f>
        <v>1</v>
      </c>
      <c r="F4" t="str">
        <f>IMPOWER(COMPLEX(0,PI()),D4)</f>
        <v>1</v>
      </c>
      <c r="G4" t="str">
        <f>IMDIV(F4,E4)</f>
        <v>1</v>
      </c>
      <c r="H4" t="str">
        <f>G4</f>
        <v>1</v>
      </c>
    </row>
    <row r="5" spans="4:8" x14ac:dyDescent="0.15">
      <c r="D5">
        <f>D4+1</f>
        <v>1</v>
      </c>
      <c r="E5">
        <f>FACT(D5)</f>
        <v>1</v>
      </c>
      <c r="F5" t="str">
        <f>IMPOWER(COMPLEX(0,PI()),D5)</f>
        <v>1.9244586927489E-16+3.14159265358979i</v>
      </c>
      <c r="G5" t="str">
        <f>IMDIV(F5,E5)</f>
        <v>1.9244586927489E-16+3.14159265358979i</v>
      </c>
      <c r="H5" t="str">
        <f>IMSUM(G5,H4)</f>
        <v>1+3.14159265358979i</v>
      </c>
    </row>
    <row r="6" spans="4:8" x14ac:dyDescent="0.15">
      <c r="D6">
        <f t="shared" ref="D6:D14" si="0">D5+1</f>
        <v>2</v>
      </c>
      <c r="E6">
        <f t="shared" ref="E6:E18" si="1">FACT(D6)</f>
        <v>2</v>
      </c>
      <c r="F6" t="str">
        <f t="shared" ref="F6:F14" si="2">IMPOWER(COMPLEX(0,PI()),D6)</f>
        <v>-9.86960440108934+1.20917305825539E-15i</v>
      </c>
      <c r="G6" t="str">
        <f t="shared" ref="G6:G14" si="3">IMDIV(F6,E6)</f>
        <v>-4.93480220054467+6.04586529127695E-16i</v>
      </c>
      <c r="H6" t="str">
        <f t="shared" ref="H6:H14" si="4">IMSUM(G6,H5)</f>
        <v>-3.93480220054467+3.14159265358979i</v>
      </c>
    </row>
    <row r="7" spans="4:8" x14ac:dyDescent="0.15">
      <c r="D7">
        <f t="shared" si="0"/>
        <v>3</v>
      </c>
      <c r="E7">
        <f t="shared" si="1"/>
        <v>6</v>
      </c>
      <c r="F7" t="str">
        <f t="shared" si="2"/>
        <v>-5.69809379510076E-15-31.0062766802997i</v>
      </c>
      <c r="G7" t="str">
        <f t="shared" si="3"/>
        <v>-9.4968229918346E-16-5.16771278004995i</v>
      </c>
      <c r="H7" t="str">
        <f t="shared" si="4"/>
        <v>-3.93480220054467-2.02612012646016i</v>
      </c>
    </row>
    <row r="8" spans="4:8" x14ac:dyDescent="0.15">
      <c r="D8">
        <f t="shared" si="0"/>
        <v>4</v>
      </c>
      <c r="E8">
        <f t="shared" si="1"/>
        <v>24</v>
      </c>
      <c r="F8" t="str">
        <f t="shared" si="2"/>
        <v>97.409091034002-2.38681194748721E-14i</v>
      </c>
      <c r="G8" t="str">
        <f t="shared" si="3"/>
        <v>4.05871212641675-9.94504978119671E-16i</v>
      </c>
      <c r="H8" t="str">
        <f t="shared" si="4"/>
        <v>0.12390992587208-2.02612012646016i</v>
      </c>
    </row>
    <row r="9" spans="4:8" x14ac:dyDescent="0.15">
      <c r="D9">
        <f t="shared" si="0"/>
        <v>5</v>
      </c>
      <c r="E9">
        <f t="shared" si="1"/>
        <v>120</v>
      </c>
      <c r="F9" t="str">
        <f t="shared" si="2"/>
        <v>9.37298859965772E-14+306.01968478528i</v>
      </c>
      <c r="G9" t="str">
        <f t="shared" si="3"/>
        <v>7.8108238330481E-16+2.55016403987733i</v>
      </c>
      <c r="H9" t="str">
        <f t="shared" si="4"/>
        <v>0.123909925872081+0.52404391341717i</v>
      </c>
    </row>
    <row r="10" spans="4:8" x14ac:dyDescent="0.15">
      <c r="D10">
        <f t="shared" si="0"/>
        <v>6</v>
      </c>
      <c r="E10">
        <f t="shared" si="1"/>
        <v>720</v>
      </c>
      <c r="F10" t="str">
        <f t="shared" si="2"/>
        <v>-961.389193575299+3.53353345522386E-13i</v>
      </c>
      <c r="G10" t="str">
        <f t="shared" si="3"/>
        <v>-1.33526276885458+4.90768535447758E-16i</v>
      </c>
      <c r="H10" t="str">
        <f t="shared" si="4"/>
        <v>-1.2113528429825+0.52404391341717i</v>
      </c>
    </row>
    <row r="11" spans="4:8" x14ac:dyDescent="0.15">
      <c r="D11">
        <f t="shared" si="0"/>
        <v>7</v>
      </c>
      <c r="E11">
        <f t="shared" si="1"/>
        <v>5040</v>
      </c>
      <c r="F11" t="str">
        <f t="shared" si="2"/>
        <v>-1.29510765348359E-12-3020.29322777677i</v>
      </c>
      <c r="G11" t="str">
        <f t="shared" si="3"/>
        <v>-2.56965804262617E-16-0.599264529320788i</v>
      </c>
      <c r="H11" t="str">
        <f t="shared" si="4"/>
        <v>-1.2113528429825-0.0752206159036179i</v>
      </c>
    </row>
    <row r="12" spans="4:8" x14ac:dyDescent="0.15">
      <c r="D12">
        <f t="shared" si="0"/>
        <v>8</v>
      </c>
      <c r="E12">
        <f t="shared" si="1"/>
        <v>40320</v>
      </c>
      <c r="F12" t="str">
        <f t="shared" si="2"/>
        <v>9488.5310160705-4.64994364547652E-12i</v>
      </c>
      <c r="G12" t="str">
        <f t="shared" si="3"/>
        <v>0.235330630358891-1.15325983270747E-16i</v>
      </c>
      <c r="H12" t="str">
        <f t="shared" si="4"/>
        <v>-0.976022212623609-0.075220615903618i</v>
      </c>
    </row>
    <row r="13" spans="4:8" x14ac:dyDescent="0.15">
      <c r="D13">
        <f t="shared" si="0"/>
        <v>9</v>
      </c>
      <c r="E13">
        <f t="shared" si="1"/>
        <v>362880</v>
      </c>
      <c r="F13" t="str">
        <f t="shared" si="2"/>
        <v>1.6434257395765E-11+29809.0993334459i</v>
      </c>
      <c r="G13" t="str">
        <f t="shared" si="3"/>
        <v>4.52884077264247E-17+0.0821458866111274i</v>
      </c>
      <c r="H13" t="str">
        <f t="shared" si="4"/>
        <v>-0.976022212623609+0.0069252707075094i</v>
      </c>
    </row>
    <row r="14" spans="4:8" x14ac:dyDescent="0.15">
      <c r="D14">
        <f t="shared" si="0"/>
        <v>10</v>
      </c>
      <c r="E14">
        <f t="shared" si="1"/>
        <v>3628800</v>
      </c>
      <c r="F14" t="str">
        <f t="shared" si="2"/>
        <v>-93648.0474760821+5.73663803352655E-11i</v>
      </c>
      <c r="G14" t="str">
        <f t="shared" si="3"/>
        <v>-0.0258068913900138+1.5808636556235E-17i</v>
      </c>
      <c r="H14" t="str">
        <f t="shared" si="4"/>
        <v>-1.00182910401362+0.00692527070750942i</v>
      </c>
    </row>
    <row r="15" spans="4:8" x14ac:dyDescent="0.15">
      <c r="D15">
        <f>D14+1</f>
        <v>11</v>
      </c>
      <c r="E15">
        <f>FACT(D15)</f>
        <v>39916800</v>
      </c>
      <c r="F15" t="str">
        <f>IMPOWER(COMPLEX(0,PI()),D15)</f>
        <v>-7.20855298433688E-10-294204.017973887i</v>
      </c>
      <c r="G15" t="str">
        <f>IMDIV(F15,E15)</f>
        <v>-1.80589450665807E-17-0.00737043094571426i</v>
      </c>
      <c r="H15" t="str">
        <f>IMSUM(G15,H14)</f>
        <v>-1.00182910401362-0.00044516023820484i</v>
      </c>
    </row>
    <row r="16" spans="4:8" x14ac:dyDescent="0.15">
      <c r="D16">
        <f t="shared" ref="D16:D18" si="5">D15+1</f>
        <v>12</v>
      </c>
      <c r="E16">
        <f t="shared" si="1"/>
        <v>479001600</v>
      </c>
      <c r="F16" t="str">
        <f t="shared" ref="F16:F18" si="6">IMPOWER(COMPLEX(0,PI()),D16)</f>
        <v>924269.181523363-6.79420175797802E-10i</v>
      </c>
      <c r="G16" t="str">
        <f t="shared" ref="G16:G18" si="7">IMDIV(F16,E16)</f>
        <v>0.0019295743094039-1.41840899027853E-18i</v>
      </c>
      <c r="H16" t="str">
        <f t="shared" ref="H16:H18" si="8">IMSUM(G16,H15)</f>
        <v>-0.999899529704216-0.000445160238204841i</v>
      </c>
    </row>
    <row r="17" spans="4:8" x14ac:dyDescent="0.15">
      <c r="D17">
        <f t="shared" si="5"/>
        <v>13</v>
      </c>
      <c r="E17">
        <f t="shared" si="1"/>
        <v>6227020800</v>
      </c>
      <c r="F17" t="str">
        <f t="shared" si="6"/>
        <v>-2.84563375999558E-09+2903677.27061325i</v>
      </c>
      <c r="G17" t="str">
        <f t="shared" si="7"/>
        <v>-4.56981572953085E-19+0.000466302805767607i</v>
      </c>
      <c r="H17" t="str">
        <f t="shared" si="8"/>
        <v>-0.999899529704216+0.000021142567562766i</v>
      </c>
    </row>
  </sheetData>
  <phoneticPr fontId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Sheet3</vt:lpstr>
      <vt:lpstr>そんな・・・14項で大丈夫か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quansoq</dc:creator>
  <cp:lastModifiedBy>quansoq</cp:lastModifiedBy>
  <dcterms:created xsi:type="dcterms:W3CDTF">2015-11-19T03:06:03Z</dcterms:created>
  <dcterms:modified xsi:type="dcterms:W3CDTF">2015-11-20T00:08:53Z</dcterms:modified>
</cp:coreProperties>
</file>