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まいど\My Pictures\般\"/>
    </mc:Choice>
  </mc:AlternateContent>
  <bookViews>
    <workbookView xWindow="0" yWindow="0" windowWidth="20490" windowHeight="6960" activeTab="1"/>
  </bookViews>
  <sheets>
    <sheet name="基礎式" sheetId="1" r:id="rId1"/>
    <sheet name="立体化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5" i="1" l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AA135" i="2"/>
  <c r="AA134" i="2"/>
  <c r="AB135" i="2"/>
  <c r="AB134" i="2"/>
  <c r="T232" i="2"/>
  <c r="S232" i="2"/>
  <c r="T231" i="2"/>
  <c r="S231" i="2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75" i="1"/>
  <c r="AB138" i="2"/>
  <c r="AA138" i="2"/>
  <c r="AB137" i="2"/>
  <c r="AA137" i="2"/>
  <c r="AB132" i="2"/>
  <c r="AA132" i="2"/>
  <c r="AB131" i="2"/>
  <c r="AA131" i="2"/>
  <c r="AB129" i="2"/>
  <c r="AA129" i="2"/>
  <c r="AB128" i="2"/>
  <c r="AA128" i="2"/>
  <c r="T229" i="2"/>
  <c r="S229" i="2"/>
  <c r="T228" i="2"/>
  <c r="S228" i="2"/>
  <c r="K235" i="2"/>
  <c r="J235" i="2"/>
  <c r="I235" i="2"/>
  <c r="K234" i="2"/>
  <c r="J234" i="2"/>
  <c r="I234" i="2"/>
  <c r="N234" i="2" s="1" a="1"/>
  <c r="P234" i="2" s="1"/>
  <c r="K232" i="2"/>
  <c r="J232" i="2"/>
  <c r="I232" i="2"/>
  <c r="N232" i="2" s="1" a="1"/>
  <c r="P232" i="2" s="1"/>
  <c r="K231" i="2"/>
  <c r="J231" i="2"/>
  <c r="I231" i="2"/>
  <c r="N231" i="2" s="1" a="1"/>
  <c r="P231" i="2" s="1"/>
  <c r="K229" i="2"/>
  <c r="J229" i="2"/>
  <c r="I229" i="2"/>
  <c r="N229" i="2" s="1" a="1"/>
  <c r="P229" i="2" s="1"/>
  <c r="K228" i="2"/>
  <c r="J228" i="2"/>
  <c r="I228" i="2"/>
  <c r="N228" i="2" s="1" a="1"/>
  <c r="P228" i="2" s="1"/>
  <c r="K226" i="2"/>
  <c r="J226" i="2"/>
  <c r="I226" i="2"/>
  <c r="N226" i="2" s="1" a="1"/>
  <c r="P226" i="2" s="1"/>
  <c r="K225" i="2"/>
  <c r="J225" i="2"/>
  <c r="I225" i="2"/>
  <c r="N225" i="2" s="1" a="1"/>
  <c r="P225" i="2" s="1"/>
  <c r="AB17" i="2"/>
  <c r="K203" i="2"/>
  <c r="F205" i="2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H205" i="2"/>
  <c r="K205" i="2" s="1"/>
  <c r="H206" i="2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K223" i="2" s="1"/>
  <c r="H204" i="2"/>
  <c r="K204" i="2" s="1"/>
  <c r="G204" i="2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F204" i="2"/>
  <c r="K201" i="2"/>
  <c r="J201" i="2"/>
  <c r="I201" i="2"/>
  <c r="K200" i="2"/>
  <c r="J200" i="2"/>
  <c r="I200" i="2"/>
  <c r="K198" i="2"/>
  <c r="J198" i="2"/>
  <c r="I198" i="2"/>
  <c r="K197" i="2"/>
  <c r="J197" i="2"/>
  <c r="I197" i="2"/>
  <c r="K195" i="2"/>
  <c r="J195" i="2"/>
  <c r="I195" i="2"/>
  <c r="K194" i="2"/>
  <c r="J194" i="2"/>
  <c r="I194" i="2"/>
  <c r="K172" i="2"/>
  <c r="K150" i="2"/>
  <c r="K128" i="2"/>
  <c r="K106" i="2"/>
  <c r="H173" i="2"/>
  <c r="G173" i="2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F173" i="2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H151" i="2"/>
  <c r="G151" i="2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F151" i="2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H129" i="2"/>
  <c r="G129" i="2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F129" i="2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H107" i="2"/>
  <c r="G107" i="2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F107" i="2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H85" i="2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G85" i="2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F85" i="2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H63" i="2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G63" i="2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F63" i="2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H41" i="2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G41" i="2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F41" i="2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20" i="2"/>
  <c r="F21" i="2" s="1"/>
  <c r="F22" i="2" s="1"/>
  <c r="H19" i="2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G19" i="2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F19" i="2"/>
  <c r="M12" i="2"/>
  <c r="O11" i="2" s="1"/>
  <c r="P12" i="2" s="1"/>
  <c r="M9" i="2"/>
  <c r="N7" i="2" s="1"/>
  <c r="P9" i="2" s="1"/>
  <c r="G25" i="1"/>
  <c r="F25" i="1"/>
  <c r="E25" i="1"/>
  <c r="G24" i="1"/>
  <c r="F24" i="1"/>
  <c r="E24" i="1"/>
  <c r="B29" i="1"/>
  <c r="C30" i="1" s="1"/>
  <c r="E30" i="1" s="1"/>
  <c r="C29" i="1"/>
  <c r="E29" i="1" s="1"/>
  <c r="C16" i="1"/>
  <c r="C18" i="1" s="1"/>
  <c r="G26" i="1"/>
  <c r="G23" i="1"/>
  <c r="F26" i="1"/>
  <c r="E26" i="1"/>
  <c r="F23" i="1"/>
  <c r="N235" i="2" l="1" a="1"/>
  <c r="P235" i="2" s="1"/>
  <c r="O234" i="2"/>
  <c r="T234" i="2" s="1"/>
  <c r="O235" i="2"/>
  <c r="T235" i="2" s="1"/>
  <c r="N234" i="2"/>
  <c r="S234" i="2" s="1"/>
  <c r="N235" i="2"/>
  <c r="S235" i="2" s="1"/>
  <c r="O231" i="2"/>
  <c r="O232" i="2"/>
  <c r="N231" i="2"/>
  <c r="N232" i="2"/>
  <c r="O228" i="2"/>
  <c r="O229" i="2"/>
  <c r="N228" i="2"/>
  <c r="N229" i="2"/>
  <c r="O225" i="2"/>
  <c r="T225" i="2" s="1"/>
  <c r="O226" i="2"/>
  <c r="T226" i="2" s="1"/>
  <c r="N225" i="2"/>
  <c r="S225" i="2" s="1"/>
  <c r="N226" i="2"/>
  <c r="S226" i="2" s="1"/>
  <c r="K221" i="2"/>
  <c r="K219" i="2"/>
  <c r="K217" i="2"/>
  <c r="K215" i="2"/>
  <c r="K213" i="2"/>
  <c r="K211" i="2"/>
  <c r="K209" i="2"/>
  <c r="K207" i="2"/>
  <c r="K222" i="2"/>
  <c r="K220" i="2"/>
  <c r="K218" i="2"/>
  <c r="K216" i="2"/>
  <c r="K214" i="2"/>
  <c r="K212" i="2"/>
  <c r="K210" i="2"/>
  <c r="K208" i="2"/>
  <c r="K206" i="2"/>
  <c r="F23" i="2"/>
  <c r="F24" i="2" s="1"/>
  <c r="H108" i="2"/>
  <c r="K107" i="2"/>
  <c r="H174" i="2"/>
  <c r="K173" i="2"/>
  <c r="H130" i="2"/>
  <c r="K129" i="2"/>
  <c r="H152" i="2"/>
  <c r="K151" i="2"/>
  <c r="P11" i="2"/>
  <c r="O12" i="2" s="1"/>
  <c r="P7" i="2"/>
  <c r="N9" i="2" s="1"/>
  <c r="E76" i="1"/>
  <c r="E75" i="1"/>
  <c r="C52" i="1"/>
  <c r="G52" i="1" s="1"/>
  <c r="G29" i="1" s="1"/>
  <c r="G75" i="1" s="1"/>
  <c r="C31" i="1"/>
  <c r="C53" i="1"/>
  <c r="G99" i="1"/>
  <c r="G126" i="1" l="1"/>
  <c r="G128" i="1"/>
  <c r="G130" i="1"/>
  <c r="G132" i="1"/>
  <c r="G134" i="1"/>
  <c r="G136" i="1"/>
  <c r="G138" i="1"/>
  <c r="G140" i="1"/>
  <c r="G142" i="1"/>
  <c r="G144" i="1"/>
  <c r="G125" i="1"/>
  <c r="G127" i="1"/>
  <c r="G129" i="1"/>
  <c r="G131" i="1"/>
  <c r="G133" i="1"/>
  <c r="G135" i="1"/>
  <c r="G137" i="1"/>
  <c r="G139" i="1"/>
  <c r="G141" i="1"/>
  <c r="G143" i="1"/>
  <c r="G145" i="1"/>
  <c r="E98" i="1"/>
  <c r="E102" i="1" s="1"/>
  <c r="E99" i="1"/>
  <c r="F99" i="1"/>
  <c r="F98" i="1"/>
  <c r="G98" i="1"/>
  <c r="G102" i="1" s="1"/>
  <c r="K152" i="2"/>
  <c r="H153" i="2"/>
  <c r="H131" i="2"/>
  <c r="K130" i="2"/>
  <c r="H175" i="2"/>
  <c r="K174" i="2"/>
  <c r="H109" i="2"/>
  <c r="K108" i="2"/>
  <c r="F25" i="2"/>
  <c r="N13" i="2" a="1"/>
  <c r="C75" i="1"/>
  <c r="C102" i="1" s="1"/>
  <c r="C148" i="1" s="1"/>
  <c r="C173" i="1" s="1"/>
  <c r="C18" i="2" s="1"/>
  <c r="F52" i="1"/>
  <c r="F29" i="1" s="1"/>
  <c r="F75" i="1" s="1"/>
  <c r="C76" i="1"/>
  <c r="C103" i="1" s="1"/>
  <c r="C149" i="1" s="1"/>
  <c r="C174" i="1" s="1"/>
  <c r="C19" i="2" s="1"/>
  <c r="F53" i="1"/>
  <c r="F30" i="1" s="1"/>
  <c r="F76" i="1" s="1"/>
  <c r="G53" i="1"/>
  <c r="G30" i="1" s="1"/>
  <c r="G76" i="1" s="1"/>
  <c r="C54" i="1"/>
  <c r="C32" i="1"/>
  <c r="E31" i="1"/>
  <c r="E77" i="1" s="1"/>
  <c r="C41" i="2" l="1"/>
  <c r="C204" i="2"/>
  <c r="I19" i="2"/>
  <c r="AA19" i="2" s="1"/>
  <c r="C40" i="2"/>
  <c r="I18" i="2"/>
  <c r="AA18" i="2" s="1"/>
  <c r="C203" i="2"/>
  <c r="F125" i="1"/>
  <c r="F127" i="1"/>
  <c r="F129" i="1"/>
  <c r="F131" i="1"/>
  <c r="F133" i="1"/>
  <c r="F135" i="1"/>
  <c r="F137" i="1"/>
  <c r="F139" i="1"/>
  <c r="F141" i="1"/>
  <c r="F143" i="1"/>
  <c r="F145" i="1"/>
  <c r="F126" i="1"/>
  <c r="F128" i="1"/>
  <c r="F130" i="1"/>
  <c r="F132" i="1"/>
  <c r="F134" i="1"/>
  <c r="F136" i="1"/>
  <c r="F138" i="1"/>
  <c r="F140" i="1"/>
  <c r="F142" i="1"/>
  <c r="F144" i="1"/>
  <c r="E126" i="1"/>
  <c r="D126" i="1" s="1"/>
  <c r="E128" i="1"/>
  <c r="D128" i="1" s="1"/>
  <c r="E130" i="1"/>
  <c r="D130" i="1" s="1"/>
  <c r="E132" i="1"/>
  <c r="D132" i="1" s="1"/>
  <c r="E134" i="1"/>
  <c r="D134" i="1" s="1"/>
  <c r="E136" i="1"/>
  <c r="D136" i="1" s="1"/>
  <c r="E138" i="1"/>
  <c r="D138" i="1" s="1"/>
  <c r="E140" i="1"/>
  <c r="D140" i="1" s="1"/>
  <c r="E142" i="1"/>
  <c r="D142" i="1" s="1"/>
  <c r="E144" i="1"/>
  <c r="D144" i="1" s="1"/>
  <c r="E125" i="1"/>
  <c r="E127" i="1"/>
  <c r="E129" i="1"/>
  <c r="E131" i="1"/>
  <c r="E133" i="1"/>
  <c r="E135" i="1"/>
  <c r="E137" i="1"/>
  <c r="E139" i="1"/>
  <c r="E141" i="1"/>
  <c r="E143" i="1"/>
  <c r="E145" i="1"/>
  <c r="E103" i="1"/>
  <c r="H154" i="2"/>
  <c r="K153" i="2"/>
  <c r="F26" i="2"/>
  <c r="H110" i="2"/>
  <c r="K109" i="2"/>
  <c r="H176" i="2"/>
  <c r="K175" i="2"/>
  <c r="H132" i="2"/>
  <c r="K131" i="2"/>
  <c r="O13" i="2"/>
  <c r="N14" i="2"/>
  <c r="P14" i="2"/>
  <c r="O15" i="2"/>
  <c r="N13" i="2"/>
  <c r="P13" i="2"/>
  <c r="O14" i="2"/>
  <c r="N15" i="2"/>
  <c r="P15" i="2"/>
  <c r="F102" i="1"/>
  <c r="D102" i="1" s="1"/>
  <c r="F103" i="1"/>
  <c r="E104" i="1"/>
  <c r="C77" i="1"/>
  <c r="C104" i="1" s="1"/>
  <c r="C150" i="1" s="1"/>
  <c r="C175" i="1" s="1"/>
  <c r="C20" i="2" s="1"/>
  <c r="G54" i="1"/>
  <c r="G31" i="1" s="1"/>
  <c r="G77" i="1" s="1"/>
  <c r="F54" i="1"/>
  <c r="F31" i="1" s="1"/>
  <c r="F77" i="1" s="1"/>
  <c r="G103" i="1"/>
  <c r="C33" i="1"/>
  <c r="E32" i="1"/>
  <c r="E78" i="1" s="1"/>
  <c r="C55" i="1"/>
  <c r="D145" i="1" l="1"/>
  <c r="D141" i="1"/>
  <c r="D137" i="1"/>
  <c r="D133" i="1"/>
  <c r="D129" i="1"/>
  <c r="D125" i="1"/>
  <c r="C42" i="2"/>
  <c r="I20" i="2"/>
  <c r="AA20" i="2" s="1"/>
  <c r="C205" i="2"/>
  <c r="D203" i="2"/>
  <c r="J203" i="2" s="1"/>
  <c r="N203" i="2" s="1" a="1"/>
  <c r="I203" i="2"/>
  <c r="C62" i="2"/>
  <c r="I40" i="2"/>
  <c r="I204" i="2"/>
  <c r="D204" i="2"/>
  <c r="J204" i="2" s="1"/>
  <c r="D143" i="1"/>
  <c r="D139" i="1"/>
  <c r="D135" i="1"/>
  <c r="D131" i="1"/>
  <c r="D127" i="1"/>
  <c r="AB18" i="2"/>
  <c r="AA40" i="2"/>
  <c r="AA62" i="2" s="1"/>
  <c r="AA84" i="2" s="1"/>
  <c r="AA106" i="2" s="1"/>
  <c r="AA41" i="2"/>
  <c r="AA63" i="2" s="1"/>
  <c r="AA85" i="2" s="1"/>
  <c r="AA107" i="2" s="1"/>
  <c r="AB19" i="2"/>
  <c r="C63" i="2"/>
  <c r="I41" i="2"/>
  <c r="D103" i="1"/>
  <c r="N198" i="2" a="1"/>
  <c r="N201" i="2" a="1"/>
  <c r="N195" i="2" a="1"/>
  <c r="N194" i="2" a="1"/>
  <c r="N200" i="2" a="1"/>
  <c r="N197" i="2" a="1"/>
  <c r="N204" i="2" a="1"/>
  <c r="H133" i="2"/>
  <c r="K132" i="2"/>
  <c r="H177" i="2"/>
  <c r="K176" i="2"/>
  <c r="H111" i="2"/>
  <c r="K110" i="2"/>
  <c r="F27" i="2"/>
  <c r="H155" i="2"/>
  <c r="K154" i="2"/>
  <c r="E105" i="1"/>
  <c r="F55" i="1"/>
  <c r="F32" i="1" s="1"/>
  <c r="F78" i="1" s="1"/>
  <c r="G55" i="1"/>
  <c r="G32" i="1" s="1"/>
  <c r="G78" i="1" s="1"/>
  <c r="C78" i="1"/>
  <c r="C105" i="1" s="1"/>
  <c r="C151" i="1" s="1"/>
  <c r="C176" i="1" s="1"/>
  <c r="C21" i="2" s="1"/>
  <c r="C34" i="1"/>
  <c r="C56" i="1"/>
  <c r="E33" i="1"/>
  <c r="E79" i="1" s="1"/>
  <c r="F104" i="1"/>
  <c r="G104" i="1"/>
  <c r="O203" i="2" l="1"/>
  <c r="T203" i="2" s="1"/>
  <c r="P203" i="2"/>
  <c r="C84" i="2"/>
  <c r="I62" i="2"/>
  <c r="AB20" i="2"/>
  <c r="AA42" i="2"/>
  <c r="AA64" i="2" s="1"/>
  <c r="AA86" i="2" s="1"/>
  <c r="AA108" i="2" s="1"/>
  <c r="C43" i="2"/>
  <c r="C206" i="2"/>
  <c r="I21" i="2"/>
  <c r="AA21" i="2" s="1"/>
  <c r="C85" i="2"/>
  <c r="I63" i="2"/>
  <c r="I205" i="2"/>
  <c r="N205" i="2" s="1" a="1"/>
  <c r="N205" i="2" s="1"/>
  <c r="S205" i="2" s="1"/>
  <c r="D205" i="2"/>
  <c r="J205" i="2" s="1"/>
  <c r="C64" i="2"/>
  <c r="I42" i="2"/>
  <c r="D104" i="1"/>
  <c r="D148" i="1"/>
  <c r="N203" i="2"/>
  <c r="S203" i="2" s="1"/>
  <c r="P205" i="2"/>
  <c r="O205" i="2"/>
  <c r="T205" i="2" s="1"/>
  <c r="P194" i="2"/>
  <c r="N194" i="2"/>
  <c r="S194" i="2" s="1"/>
  <c r="O194" i="2"/>
  <c r="P201" i="2"/>
  <c r="N201" i="2"/>
  <c r="S201" i="2" s="1"/>
  <c r="O201" i="2"/>
  <c r="P204" i="2"/>
  <c r="N204" i="2"/>
  <c r="S204" i="2" s="1"/>
  <c r="O204" i="2"/>
  <c r="T204" i="2" s="1"/>
  <c r="P197" i="2"/>
  <c r="N197" i="2"/>
  <c r="S197" i="2" s="1"/>
  <c r="O197" i="2"/>
  <c r="P200" i="2"/>
  <c r="N200" i="2"/>
  <c r="S200" i="2" s="1"/>
  <c r="O200" i="2"/>
  <c r="P195" i="2"/>
  <c r="N195" i="2"/>
  <c r="S195" i="2" s="1"/>
  <c r="O195" i="2"/>
  <c r="W195" i="2" s="1"/>
  <c r="P198" i="2"/>
  <c r="N198" i="2"/>
  <c r="S198" i="2" s="1"/>
  <c r="O198" i="2"/>
  <c r="X198" i="2" s="1"/>
  <c r="H156" i="2"/>
  <c r="K155" i="2"/>
  <c r="F28" i="2"/>
  <c r="H112" i="2"/>
  <c r="K111" i="2"/>
  <c r="H178" i="2"/>
  <c r="K177" i="2"/>
  <c r="H134" i="2"/>
  <c r="K133" i="2"/>
  <c r="W194" i="2"/>
  <c r="Y200" i="2"/>
  <c r="X197" i="2"/>
  <c r="Y201" i="2"/>
  <c r="D149" i="1"/>
  <c r="C79" i="1"/>
  <c r="C106" i="1" s="1"/>
  <c r="C152" i="1" s="1"/>
  <c r="C177" i="1" s="1"/>
  <c r="C22" i="2" s="1"/>
  <c r="G56" i="1"/>
  <c r="G33" i="1" s="1"/>
  <c r="G79" i="1" s="1"/>
  <c r="F56" i="1"/>
  <c r="F33" i="1" s="1"/>
  <c r="F79" i="1" s="1"/>
  <c r="F105" i="1"/>
  <c r="E106" i="1"/>
  <c r="C35" i="1"/>
  <c r="E34" i="1"/>
  <c r="E80" i="1" s="1"/>
  <c r="C57" i="1"/>
  <c r="G105" i="1"/>
  <c r="C44" i="2" l="1"/>
  <c r="C207" i="2"/>
  <c r="I22" i="2"/>
  <c r="AA22" i="2" s="1"/>
  <c r="C86" i="2"/>
  <c r="I64" i="2"/>
  <c r="C107" i="2"/>
  <c r="I85" i="2"/>
  <c r="I206" i="2"/>
  <c r="N206" i="2" s="1" a="1"/>
  <c r="D206" i="2"/>
  <c r="J206" i="2" s="1"/>
  <c r="AB21" i="2"/>
  <c r="AA43" i="2"/>
  <c r="AA65" i="2" s="1"/>
  <c r="AA87" i="2" s="1"/>
  <c r="AA109" i="2" s="1"/>
  <c r="C65" i="2"/>
  <c r="I43" i="2"/>
  <c r="C106" i="2"/>
  <c r="I84" i="2"/>
  <c r="D105" i="1"/>
  <c r="H135" i="2"/>
  <c r="K134" i="2"/>
  <c r="H179" i="2"/>
  <c r="K178" i="2"/>
  <c r="H113" i="2"/>
  <c r="K112" i="2"/>
  <c r="F29" i="2"/>
  <c r="K156" i="2"/>
  <c r="H157" i="2"/>
  <c r="D150" i="1"/>
  <c r="G57" i="1"/>
  <c r="G34" i="1" s="1"/>
  <c r="G80" i="1" s="1"/>
  <c r="C80" i="1"/>
  <c r="C107" i="1" s="1"/>
  <c r="C153" i="1" s="1"/>
  <c r="C178" i="1" s="1"/>
  <c r="C23" i="2" s="1"/>
  <c r="F57" i="1"/>
  <c r="F34" i="1" s="1"/>
  <c r="F80" i="1" s="1"/>
  <c r="C36" i="1"/>
  <c r="C58" i="1"/>
  <c r="E35" i="1"/>
  <c r="E81" i="1" s="1"/>
  <c r="G106" i="1"/>
  <c r="E107" i="1"/>
  <c r="F106" i="1"/>
  <c r="D106" i="1" s="1"/>
  <c r="C128" i="2" l="1"/>
  <c r="I106" i="2"/>
  <c r="C87" i="2"/>
  <c r="I65" i="2"/>
  <c r="O206" i="2"/>
  <c r="T206" i="2" s="1"/>
  <c r="N206" i="2"/>
  <c r="S206" i="2" s="1"/>
  <c r="P206" i="2"/>
  <c r="C129" i="2"/>
  <c r="I107" i="2"/>
  <c r="C108" i="2"/>
  <c r="I86" i="2"/>
  <c r="I207" i="2"/>
  <c r="N207" i="2" s="1" a="1"/>
  <c r="D207" i="2"/>
  <c r="J207" i="2" s="1"/>
  <c r="C45" i="2"/>
  <c r="C208" i="2"/>
  <c r="I23" i="2"/>
  <c r="AA23" i="2" s="1"/>
  <c r="AB22" i="2"/>
  <c r="AA44" i="2"/>
  <c r="AA66" i="2" s="1"/>
  <c r="AA88" i="2" s="1"/>
  <c r="AA110" i="2" s="1"/>
  <c r="C66" i="2"/>
  <c r="I44" i="2"/>
  <c r="H158" i="2"/>
  <c r="K157" i="2"/>
  <c r="F30" i="2"/>
  <c r="H114" i="2"/>
  <c r="K113" i="2"/>
  <c r="H180" i="2"/>
  <c r="K179" i="2"/>
  <c r="H136" i="2"/>
  <c r="K135" i="2"/>
  <c r="D151" i="1"/>
  <c r="E108" i="1"/>
  <c r="C37" i="1"/>
  <c r="E36" i="1"/>
  <c r="E82" i="1" s="1"/>
  <c r="C59" i="1"/>
  <c r="C81" i="1"/>
  <c r="C108" i="1" s="1"/>
  <c r="C154" i="1" s="1"/>
  <c r="C179" i="1" s="1"/>
  <c r="C24" i="2" s="1"/>
  <c r="G58" i="1"/>
  <c r="G35" i="1" s="1"/>
  <c r="G81" i="1" s="1"/>
  <c r="F58" i="1"/>
  <c r="F35" i="1" s="1"/>
  <c r="F81" i="1" s="1"/>
  <c r="F107" i="1"/>
  <c r="G107" i="1"/>
  <c r="C46" i="2" l="1"/>
  <c r="C209" i="2"/>
  <c r="I24" i="2"/>
  <c r="AA24" i="2" s="1"/>
  <c r="AB23" i="2"/>
  <c r="AA45" i="2"/>
  <c r="AA67" i="2" s="1"/>
  <c r="AA89" i="2" s="1"/>
  <c r="AA111" i="2" s="1"/>
  <c r="C67" i="2"/>
  <c r="I45" i="2"/>
  <c r="O207" i="2"/>
  <c r="T207" i="2" s="1"/>
  <c r="N207" i="2"/>
  <c r="S207" i="2" s="1"/>
  <c r="P207" i="2"/>
  <c r="C130" i="2"/>
  <c r="I108" i="2"/>
  <c r="C151" i="2"/>
  <c r="I129" i="2"/>
  <c r="C88" i="2"/>
  <c r="I66" i="2"/>
  <c r="I208" i="2"/>
  <c r="D208" i="2"/>
  <c r="J208" i="2" s="1"/>
  <c r="C109" i="2"/>
  <c r="I87" i="2"/>
  <c r="C150" i="2"/>
  <c r="I128" i="2"/>
  <c r="D107" i="1"/>
  <c r="H137" i="2"/>
  <c r="K136" i="2"/>
  <c r="H181" i="2"/>
  <c r="K180" i="2"/>
  <c r="H115" i="2"/>
  <c r="K114" i="2"/>
  <c r="F31" i="2"/>
  <c r="H159" i="2"/>
  <c r="K158" i="2"/>
  <c r="D152" i="1"/>
  <c r="E109" i="1"/>
  <c r="F108" i="1"/>
  <c r="G108" i="1"/>
  <c r="F59" i="1"/>
  <c r="F36" i="1" s="1"/>
  <c r="F82" i="1" s="1"/>
  <c r="G59" i="1"/>
  <c r="G36" i="1" s="1"/>
  <c r="G82" i="1" s="1"/>
  <c r="C82" i="1"/>
  <c r="C109" i="1" s="1"/>
  <c r="C155" i="1" s="1"/>
  <c r="C180" i="1" s="1"/>
  <c r="C25" i="2" s="1"/>
  <c r="C38" i="1"/>
  <c r="C60" i="1"/>
  <c r="E37" i="1"/>
  <c r="E83" i="1" s="1"/>
  <c r="C47" i="2" l="1"/>
  <c r="C210" i="2"/>
  <c r="I25" i="2"/>
  <c r="AA25" i="2" s="1"/>
  <c r="C89" i="2"/>
  <c r="I67" i="2"/>
  <c r="I209" i="2"/>
  <c r="N209" i="2" s="1" a="1"/>
  <c r="D209" i="2"/>
  <c r="J209" i="2" s="1"/>
  <c r="C172" i="2"/>
  <c r="I172" i="2" s="1"/>
  <c r="I150" i="2"/>
  <c r="C131" i="2"/>
  <c r="I109" i="2"/>
  <c r="N208" i="2" a="1"/>
  <c r="C110" i="2"/>
  <c r="I88" i="2"/>
  <c r="C173" i="2"/>
  <c r="I173" i="2" s="1"/>
  <c r="I151" i="2"/>
  <c r="C152" i="2"/>
  <c r="I130" i="2"/>
  <c r="AB24" i="2"/>
  <c r="AA46" i="2"/>
  <c r="AA68" i="2" s="1"/>
  <c r="AA90" i="2" s="1"/>
  <c r="AA112" i="2" s="1"/>
  <c r="C68" i="2"/>
  <c r="I46" i="2"/>
  <c r="D108" i="1"/>
  <c r="H160" i="2"/>
  <c r="K159" i="2"/>
  <c r="F32" i="2"/>
  <c r="H116" i="2"/>
  <c r="K115" i="2"/>
  <c r="H182" i="2"/>
  <c r="K181" i="2"/>
  <c r="H138" i="2"/>
  <c r="K137" i="2"/>
  <c r="D153" i="1"/>
  <c r="C83" i="1"/>
  <c r="C110" i="1" s="1"/>
  <c r="C156" i="1" s="1"/>
  <c r="C181" i="1" s="1"/>
  <c r="C26" i="2" s="1"/>
  <c r="G60" i="1"/>
  <c r="G37" i="1" s="1"/>
  <c r="G83" i="1" s="1"/>
  <c r="F60" i="1"/>
  <c r="F37" i="1" s="1"/>
  <c r="F83" i="1" s="1"/>
  <c r="F109" i="1"/>
  <c r="E110" i="1"/>
  <c r="C39" i="1"/>
  <c r="E38" i="1"/>
  <c r="E84" i="1" s="1"/>
  <c r="C61" i="1"/>
  <c r="G109" i="1"/>
  <c r="P208" i="2" l="1"/>
  <c r="O208" i="2"/>
  <c r="T208" i="2" s="1"/>
  <c r="N208" i="2"/>
  <c r="S208" i="2" s="1"/>
  <c r="C153" i="2"/>
  <c r="I131" i="2"/>
  <c r="P209" i="2"/>
  <c r="O209" i="2"/>
  <c r="T209" i="2" s="1"/>
  <c r="N209" i="2"/>
  <c r="S209" i="2" s="1"/>
  <c r="C111" i="2"/>
  <c r="I89" i="2"/>
  <c r="I210" i="2"/>
  <c r="D210" i="2"/>
  <c r="J210" i="2" s="1"/>
  <c r="C48" i="2"/>
  <c r="C211" i="2"/>
  <c r="I26" i="2"/>
  <c r="AA26" i="2" s="1"/>
  <c r="C90" i="2"/>
  <c r="I68" i="2"/>
  <c r="C174" i="2"/>
  <c r="I174" i="2" s="1"/>
  <c r="I152" i="2"/>
  <c r="C132" i="2"/>
  <c r="I110" i="2"/>
  <c r="AB25" i="2"/>
  <c r="AA47" i="2"/>
  <c r="AA69" i="2" s="1"/>
  <c r="AA91" i="2" s="1"/>
  <c r="AA113" i="2" s="1"/>
  <c r="C69" i="2"/>
  <c r="I47" i="2"/>
  <c r="D109" i="1"/>
  <c r="H139" i="2"/>
  <c r="K138" i="2"/>
  <c r="H183" i="2"/>
  <c r="K182" i="2"/>
  <c r="H117" i="2"/>
  <c r="K116" i="2"/>
  <c r="F33" i="2"/>
  <c r="H161" i="2"/>
  <c r="K160" i="2"/>
  <c r="D154" i="1"/>
  <c r="G61" i="1"/>
  <c r="G38" i="1" s="1"/>
  <c r="G84" i="1" s="1"/>
  <c r="F61" i="1"/>
  <c r="F38" i="1" s="1"/>
  <c r="F84" i="1" s="1"/>
  <c r="C84" i="1"/>
  <c r="C111" i="1" s="1"/>
  <c r="C157" i="1" s="1"/>
  <c r="C182" i="1" s="1"/>
  <c r="C27" i="2" s="1"/>
  <c r="C40" i="1"/>
  <c r="C62" i="1"/>
  <c r="E39" i="1"/>
  <c r="E85" i="1" s="1"/>
  <c r="F110" i="1"/>
  <c r="E111" i="1"/>
  <c r="G110" i="1"/>
  <c r="C49" i="2" l="1"/>
  <c r="C212" i="2"/>
  <c r="I27" i="2"/>
  <c r="AA27" i="2" s="1"/>
  <c r="C91" i="2"/>
  <c r="I69" i="2"/>
  <c r="C154" i="2"/>
  <c r="I132" i="2"/>
  <c r="C112" i="2"/>
  <c r="I90" i="2"/>
  <c r="I211" i="2"/>
  <c r="N211" i="2" s="1" a="1"/>
  <c r="D211" i="2"/>
  <c r="J211" i="2" s="1"/>
  <c r="C175" i="2"/>
  <c r="I175" i="2" s="1"/>
  <c r="I153" i="2"/>
  <c r="AB26" i="2"/>
  <c r="AA48" i="2"/>
  <c r="AA70" i="2" s="1"/>
  <c r="AA92" i="2" s="1"/>
  <c r="AA114" i="2" s="1"/>
  <c r="C70" i="2"/>
  <c r="I48" i="2"/>
  <c r="N210" i="2" a="1"/>
  <c r="C133" i="2"/>
  <c r="I111" i="2"/>
  <c r="D110" i="1"/>
  <c r="H162" i="2"/>
  <c r="K161" i="2"/>
  <c r="F34" i="2"/>
  <c r="H118" i="2"/>
  <c r="K117" i="2"/>
  <c r="H184" i="2"/>
  <c r="K183" i="2"/>
  <c r="H140" i="2"/>
  <c r="K139" i="2"/>
  <c r="D155" i="1"/>
  <c r="E112" i="1"/>
  <c r="C41" i="1"/>
  <c r="E40" i="1"/>
  <c r="E86" i="1" s="1"/>
  <c r="C63" i="1"/>
  <c r="F111" i="1"/>
  <c r="C85" i="1"/>
  <c r="C112" i="1" s="1"/>
  <c r="C158" i="1" s="1"/>
  <c r="C183" i="1" s="1"/>
  <c r="C28" i="2" s="1"/>
  <c r="G62" i="1"/>
  <c r="G39" i="1" s="1"/>
  <c r="G85" i="1" s="1"/>
  <c r="F62" i="1"/>
  <c r="F39" i="1" s="1"/>
  <c r="F85" i="1" s="1"/>
  <c r="G111" i="1"/>
  <c r="C50" i="2" l="1"/>
  <c r="C213" i="2"/>
  <c r="I28" i="2"/>
  <c r="AA28" i="2" s="1"/>
  <c r="O210" i="2"/>
  <c r="T210" i="2" s="1"/>
  <c r="N210" i="2"/>
  <c r="S210" i="2" s="1"/>
  <c r="P210" i="2"/>
  <c r="C92" i="2"/>
  <c r="I70" i="2"/>
  <c r="O211" i="2"/>
  <c r="T211" i="2" s="1"/>
  <c r="N211" i="2"/>
  <c r="S211" i="2" s="1"/>
  <c r="P211" i="2"/>
  <c r="C134" i="2"/>
  <c r="I112" i="2"/>
  <c r="C176" i="2"/>
  <c r="I176" i="2" s="1"/>
  <c r="I154" i="2"/>
  <c r="C113" i="2"/>
  <c r="I91" i="2"/>
  <c r="I212" i="2"/>
  <c r="N212" i="2" s="1" a="1"/>
  <c r="D212" i="2"/>
  <c r="J212" i="2" s="1"/>
  <c r="C155" i="2"/>
  <c r="I133" i="2"/>
  <c r="AA49" i="2"/>
  <c r="AA71" i="2" s="1"/>
  <c r="AA93" i="2" s="1"/>
  <c r="AA115" i="2" s="1"/>
  <c r="AB27" i="2"/>
  <c r="C71" i="2"/>
  <c r="I49" i="2"/>
  <c r="D111" i="1"/>
  <c r="H141" i="2"/>
  <c r="K140" i="2"/>
  <c r="H185" i="2"/>
  <c r="K184" i="2"/>
  <c r="H119" i="2"/>
  <c r="K118" i="2"/>
  <c r="F35" i="2"/>
  <c r="H163" i="2"/>
  <c r="K162" i="2"/>
  <c r="D156" i="1"/>
  <c r="E113" i="1"/>
  <c r="F112" i="1"/>
  <c r="G112" i="1"/>
  <c r="F63" i="1"/>
  <c r="F40" i="1" s="1"/>
  <c r="F86" i="1" s="1"/>
  <c r="G63" i="1"/>
  <c r="G40" i="1" s="1"/>
  <c r="G86" i="1" s="1"/>
  <c r="C86" i="1"/>
  <c r="C113" i="1" s="1"/>
  <c r="C159" i="1" s="1"/>
  <c r="C184" i="1" s="1"/>
  <c r="C29" i="2" s="1"/>
  <c r="C42" i="1"/>
  <c r="C64" i="1"/>
  <c r="E41" i="1"/>
  <c r="E87" i="1" s="1"/>
  <c r="C93" i="2" l="1"/>
  <c r="I71" i="2"/>
  <c r="C177" i="2"/>
  <c r="I177" i="2" s="1"/>
  <c r="I155" i="2"/>
  <c r="O212" i="2"/>
  <c r="T212" i="2" s="1"/>
  <c r="N212" i="2"/>
  <c r="S212" i="2" s="1"/>
  <c r="P212" i="2"/>
  <c r="C135" i="2"/>
  <c r="I113" i="2"/>
  <c r="C156" i="2"/>
  <c r="I134" i="2"/>
  <c r="I213" i="2"/>
  <c r="N213" i="2" s="1" a="1"/>
  <c r="D213" i="2"/>
  <c r="J213" i="2" s="1"/>
  <c r="C51" i="2"/>
  <c r="C214" i="2"/>
  <c r="I29" i="2"/>
  <c r="AA29" i="2" s="1"/>
  <c r="C114" i="2"/>
  <c r="I92" i="2"/>
  <c r="AB28" i="2"/>
  <c r="AA50" i="2"/>
  <c r="AA72" i="2" s="1"/>
  <c r="AA94" i="2" s="1"/>
  <c r="AA116" i="2" s="1"/>
  <c r="C72" i="2"/>
  <c r="I50" i="2"/>
  <c r="D112" i="1"/>
  <c r="H164" i="2"/>
  <c r="K163" i="2"/>
  <c r="F36" i="2"/>
  <c r="H120" i="2"/>
  <c r="K119" i="2"/>
  <c r="H186" i="2"/>
  <c r="K185" i="2"/>
  <c r="H142" i="2"/>
  <c r="K141" i="2"/>
  <c r="D157" i="1"/>
  <c r="C87" i="1"/>
  <c r="C114" i="1" s="1"/>
  <c r="C160" i="1" s="1"/>
  <c r="C185" i="1" s="1"/>
  <c r="C30" i="2" s="1"/>
  <c r="G64" i="1"/>
  <c r="G41" i="1" s="1"/>
  <c r="G87" i="1" s="1"/>
  <c r="F64" i="1"/>
  <c r="F41" i="1" s="1"/>
  <c r="F87" i="1" s="1"/>
  <c r="F113" i="1"/>
  <c r="E114" i="1"/>
  <c r="C43" i="1"/>
  <c r="E42" i="1"/>
  <c r="E88" i="1" s="1"/>
  <c r="C65" i="1"/>
  <c r="G113" i="1"/>
  <c r="AB29" i="2" l="1"/>
  <c r="AA51" i="2"/>
  <c r="AA73" i="2" s="1"/>
  <c r="AA95" i="2" s="1"/>
  <c r="AA117" i="2" s="1"/>
  <c r="C73" i="2"/>
  <c r="I51" i="2"/>
  <c r="P213" i="2"/>
  <c r="O213" i="2"/>
  <c r="T213" i="2" s="1"/>
  <c r="N213" i="2"/>
  <c r="S213" i="2" s="1"/>
  <c r="C178" i="2"/>
  <c r="I178" i="2" s="1"/>
  <c r="I156" i="2"/>
  <c r="C157" i="2"/>
  <c r="I135" i="2"/>
  <c r="C52" i="2"/>
  <c r="C215" i="2"/>
  <c r="I30" i="2"/>
  <c r="AA30" i="2" s="1"/>
  <c r="C94" i="2"/>
  <c r="I72" i="2"/>
  <c r="C136" i="2"/>
  <c r="I114" i="2"/>
  <c r="I214" i="2"/>
  <c r="D214" i="2"/>
  <c r="J214" i="2" s="1"/>
  <c r="C115" i="2"/>
  <c r="I93" i="2"/>
  <c r="D113" i="1"/>
  <c r="H143" i="2"/>
  <c r="K142" i="2"/>
  <c r="H187" i="2"/>
  <c r="K186" i="2"/>
  <c r="H121" i="2"/>
  <c r="K120" i="2"/>
  <c r="F37" i="2"/>
  <c r="H165" i="2"/>
  <c r="K164" i="2"/>
  <c r="D158" i="1"/>
  <c r="G65" i="1"/>
  <c r="G42" i="1" s="1"/>
  <c r="G88" i="1" s="1"/>
  <c r="C88" i="1"/>
  <c r="C115" i="1" s="1"/>
  <c r="C161" i="1" s="1"/>
  <c r="C186" i="1" s="1"/>
  <c r="C31" i="2" s="1"/>
  <c r="F65" i="1"/>
  <c r="F42" i="1" s="1"/>
  <c r="F88" i="1" s="1"/>
  <c r="C44" i="1"/>
  <c r="C66" i="1"/>
  <c r="E43" i="1"/>
  <c r="E89" i="1" s="1"/>
  <c r="F114" i="1"/>
  <c r="E115" i="1"/>
  <c r="G114" i="1"/>
  <c r="C53" i="2" l="1"/>
  <c r="C216" i="2"/>
  <c r="I31" i="2"/>
  <c r="AA31" i="2" s="1"/>
  <c r="AB30" i="2"/>
  <c r="AA52" i="2"/>
  <c r="AA74" i="2" s="1"/>
  <c r="AA96" i="2" s="1"/>
  <c r="AA118" i="2" s="1"/>
  <c r="C74" i="2"/>
  <c r="I52" i="2"/>
  <c r="C179" i="2"/>
  <c r="I179" i="2" s="1"/>
  <c r="I157" i="2"/>
  <c r="C137" i="2"/>
  <c r="I115" i="2"/>
  <c r="N214" i="2" a="1"/>
  <c r="C158" i="2"/>
  <c r="I136" i="2"/>
  <c r="C116" i="2"/>
  <c r="I94" i="2"/>
  <c r="I215" i="2"/>
  <c r="D215" i="2"/>
  <c r="J215" i="2" s="1"/>
  <c r="C95" i="2"/>
  <c r="I73" i="2"/>
  <c r="D114" i="1"/>
  <c r="H166" i="2"/>
  <c r="K165" i="2"/>
  <c r="F38" i="2"/>
  <c r="H122" i="2"/>
  <c r="K121" i="2"/>
  <c r="H188" i="2"/>
  <c r="K187" i="2"/>
  <c r="H144" i="2"/>
  <c r="K143" i="2"/>
  <c r="D159" i="1"/>
  <c r="E116" i="1"/>
  <c r="C45" i="1"/>
  <c r="E44" i="1"/>
  <c r="E90" i="1" s="1"/>
  <c r="C67" i="1"/>
  <c r="C89" i="1"/>
  <c r="C116" i="1" s="1"/>
  <c r="C162" i="1" s="1"/>
  <c r="C187" i="1" s="1"/>
  <c r="C32" i="2" s="1"/>
  <c r="G66" i="1"/>
  <c r="G43" i="1" s="1"/>
  <c r="G89" i="1" s="1"/>
  <c r="F66" i="1"/>
  <c r="F43" i="1" s="1"/>
  <c r="F89" i="1" s="1"/>
  <c r="F115" i="1"/>
  <c r="G115" i="1"/>
  <c r="N214" i="2" l="1"/>
  <c r="S214" i="2" s="1"/>
  <c r="P214" i="2"/>
  <c r="O214" i="2"/>
  <c r="T214" i="2" s="1"/>
  <c r="C159" i="2"/>
  <c r="I137" i="2"/>
  <c r="C96" i="2"/>
  <c r="I74" i="2"/>
  <c r="I216" i="2"/>
  <c r="D216" i="2"/>
  <c r="J216" i="2" s="1"/>
  <c r="C54" i="2"/>
  <c r="C217" i="2"/>
  <c r="I32" i="2"/>
  <c r="AA32" i="2" s="1"/>
  <c r="C117" i="2"/>
  <c r="I95" i="2"/>
  <c r="N215" i="2" a="1"/>
  <c r="C138" i="2"/>
  <c r="I116" i="2"/>
  <c r="C180" i="2"/>
  <c r="I180" i="2" s="1"/>
  <c r="I158" i="2"/>
  <c r="AB31" i="2"/>
  <c r="AA53" i="2"/>
  <c r="AA75" i="2" s="1"/>
  <c r="AA97" i="2" s="1"/>
  <c r="AA119" i="2" s="1"/>
  <c r="C75" i="2"/>
  <c r="I53" i="2"/>
  <c r="D115" i="1"/>
  <c r="H145" i="2"/>
  <c r="K144" i="2"/>
  <c r="H189" i="2"/>
  <c r="K188" i="2"/>
  <c r="H123" i="2"/>
  <c r="K122" i="2"/>
  <c r="H167" i="2"/>
  <c r="K166" i="2"/>
  <c r="D160" i="1"/>
  <c r="E117" i="1"/>
  <c r="F116" i="1"/>
  <c r="G116" i="1"/>
  <c r="F67" i="1"/>
  <c r="F44" i="1" s="1"/>
  <c r="F90" i="1" s="1"/>
  <c r="G67" i="1"/>
  <c r="G44" i="1" s="1"/>
  <c r="G90" i="1" s="1"/>
  <c r="C90" i="1"/>
  <c r="C117" i="1" s="1"/>
  <c r="C163" i="1" s="1"/>
  <c r="C188" i="1" s="1"/>
  <c r="C33" i="2" s="1"/>
  <c r="C46" i="1"/>
  <c r="C68" i="1"/>
  <c r="E45" i="1"/>
  <c r="E91" i="1" s="1"/>
  <c r="C55" i="2" l="1"/>
  <c r="C218" i="2"/>
  <c r="I33" i="2"/>
  <c r="AA33" i="2" s="1"/>
  <c r="N215" i="2"/>
  <c r="S215" i="2" s="1"/>
  <c r="P215" i="2"/>
  <c r="O215" i="2"/>
  <c r="T215" i="2" s="1"/>
  <c r="C139" i="2"/>
  <c r="I117" i="2"/>
  <c r="I217" i="2"/>
  <c r="D217" i="2"/>
  <c r="J217" i="2" s="1"/>
  <c r="C97" i="2"/>
  <c r="I75" i="2"/>
  <c r="C160" i="2"/>
  <c r="I138" i="2"/>
  <c r="AB32" i="2"/>
  <c r="AA54" i="2"/>
  <c r="AA76" i="2" s="1"/>
  <c r="AA98" i="2" s="1"/>
  <c r="AA120" i="2" s="1"/>
  <c r="C76" i="2"/>
  <c r="I54" i="2"/>
  <c r="N216" i="2" a="1"/>
  <c r="I96" i="2"/>
  <c r="C118" i="2"/>
  <c r="C181" i="2"/>
  <c r="I181" i="2" s="1"/>
  <c r="I159" i="2"/>
  <c r="D116" i="1"/>
  <c r="H168" i="2"/>
  <c r="K167" i="2"/>
  <c r="H124" i="2"/>
  <c r="K123" i="2"/>
  <c r="H190" i="2"/>
  <c r="K189" i="2"/>
  <c r="H146" i="2"/>
  <c r="K145" i="2"/>
  <c r="D161" i="1"/>
  <c r="C91" i="1"/>
  <c r="C118" i="1" s="1"/>
  <c r="C164" i="1" s="1"/>
  <c r="C189" i="1" s="1"/>
  <c r="C34" i="2" s="1"/>
  <c r="G68" i="1"/>
  <c r="G45" i="1" s="1"/>
  <c r="G91" i="1" s="1"/>
  <c r="F68" i="1"/>
  <c r="F45" i="1" s="1"/>
  <c r="F91" i="1" s="1"/>
  <c r="F117" i="1"/>
  <c r="E118" i="1"/>
  <c r="C47" i="1"/>
  <c r="E46" i="1"/>
  <c r="E92" i="1" s="1"/>
  <c r="C69" i="1"/>
  <c r="G117" i="1"/>
  <c r="C56" i="2" l="1"/>
  <c r="C219" i="2"/>
  <c r="I34" i="2"/>
  <c r="AA34" i="2" s="1"/>
  <c r="I218" i="2"/>
  <c r="N218" i="2" s="1" a="1"/>
  <c r="D218" i="2"/>
  <c r="J218" i="2" s="1"/>
  <c r="C140" i="2"/>
  <c r="I118" i="2"/>
  <c r="N216" i="2"/>
  <c r="S216" i="2" s="1"/>
  <c r="P216" i="2"/>
  <c r="O216" i="2"/>
  <c r="T216" i="2" s="1"/>
  <c r="C98" i="2"/>
  <c r="I76" i="2"/>
  <c r="C182" i="2"/>
  <c r="I182" i="2" s="1"/>
  <c r="I160" i="2"/>
  <c r="C119" i="2"/>
  <c r="I97" i="2"/>
  <c r="N217" i="2" a="1"/>
  <c r="C161" i="2"/>
  <c r="I139" i="2"/>
  <c r="AB33" i="2"/>
  <c r="AA55" i="2"/>
  <c r="AA77" i="2" s="1"/>
  <c r="AA99" i="2" s="1"/>
  <c r="AA121" i="2" s="1"/>
  <c r="C77" i="2"/>
  <c r="I55" i="2"/>
  <c r="D117" i="1"/>
  <c r="H147" i="2"/>
  <c r="K146" i="2"/>
  <c r="H191" i="2"/>
  <c r="K190" i="2"/>
  <c r="H125" i="2"/>
  <c r="K124" i="2"/>
  <c r="H169" i="2"/>
  <c r="K168" i="2"/>
  <c r="D162" i="1"/>
  <c r="G69" i="1"/>
  <c r="G46" i="1" s="1"/>
  <c r="G92" i="1" s="1"/>
  <c r="F69" i="1"/>
  <c r="F46" i="1" s="1"/>
  <c r="F92" i="1" s="1"/>
  <c r="C92" i="1"/>
  <c r="C119" i="1" s="1"/>
  <c r="C165" i="1" s="1"/>
  <c r="C190" i="1" s="1"/>
  <c r="C35" i="2" s="1"/>
  <c r="C48" i="1"/>
  <c r="C70" i="1"/>
  <c r="E47" i="1"/>
  <c r="E93" i="1" s="1"/>
  <c r="F118" i="1"/>
  <c r="E119" i="1"/>
  <c r="G118" i="1"/>
  <c r="C57" i="2" l="1"/>
  <c r="C220" i="2"/>
  <c r="I35" i="2"/>
  <c r="AA35" i="2" s="1"/>
  <c r="C99" i="2"/>
  <c r="I77" i="2"/>
  <c r="C183" i="2"/>
  <c r="I183" i="2" s="1"/>
  <c r="I161" i="2"/>
  <c r="I140" i="2"/>
  <c r="C162" i="2"/>
  <c r="P218" i="2"/>
  <c r="O218" i="2"/>
  <c r="T218" i="2" s="1"/>
  <c r="N218" i="2"/>
  <c r="S218" i="2" s="1"/>
  <c r="I219" i="2"/>
  <c r="D219" i="2"/>
  <c r="J219" i="2" s="1"/>
  <c r="N217" i="2"/>
  <c r="S217" i="2" s="1"/>
  <c r="P217" i="2"/>
  <c r="O217" i="2"/>
  <c r="T217" i="2" s="1"/>
  <c r="C141" i="2"/>
  <c r="I119" i="2"/>
  <c r="I98" i="2"/>
  <c r="C120" i="2"/>
  <c r="AB34" i="2"/>
  <c r="AA56" i="2"/>
  <c r="AA78" i="2" s="1"/>
  <c r="AA100" i="2" s="1"/>
  <c r="AA122" i="2" s="1"/>
  <c r="C78" i="2"/>
  <c r="I56" i="2"/>
  <c r="D118" i="1"/>
  <c r="H170" i="2"/>
  <c r="K170" i="2" s="1"/>
  <c r="K169" i="2"/>
  <c r="H126" i="2"/>
  <c r="K126" i="2" s="1"/>
  <c r="K125" i="2"/>
  <c r="H192" i="2"/>
  <c r="K192" i="2" s="1"/>
  <c r="K191" i="2"/>
  <c r="H148" i="2"/>
  <c r="K148" i="2" s="1"/>
  <c r="K147" i="2"/>
  <c r="D163" i="1"/>
  <c r="E120" i="1"/>
  <c r="C49" i="1"/>
  <c r="E48" i="1"/>
  <c r="E94" i="1" s="1"/>
  <c r="C71" i="1"/>
  <c r="F119" i="1"/>
  <c r="C93" i="1"/>
  <c r="C120" i="1" s="1"/>
  <c r="C166" i="1" s="1"/>
  <c r="C191" i="1" s="1"/>
  <c r="C36" i="2" s="1"/>
  <c r="G70" i="1"/>
  <c r="G47" i="1" s="1"/>
  <c r="G93" i="1" s="1"/>
  <c r="F70" i="1"/>
  <c r="F47" i="1" s="1"/>
  <c r="F93" i="1" s="1"/>
  <c r="G119" i="1"/>
  <c r="C100" i="2" l="1"/>
  <c r="I78" i="2"/>
  <c r="C163" i="2"/>
  <c r="I141" i="2"/>
  <c r="C121" i="2"/>
  <c r="I99" i="2"/>
  <c r="I220" i="2"/>
  <c r="D220" i="2"/>
  <c r="J220" i="2" s="1"/>
  <c r="C58" i="2"/>
  <c r="C221" i="2"/>
  <c r="I36" i="2"/>
  <c r="AA36" i="2" s="1"/>
  <c r="C142" i="2"/>
  <c r="I120" i="2"/>
  <c r="N219" i="2" a="1"/>
  <c r="I162" i="2"/>
  <c r="C184" i="2"/>
  <c r="I184" i="2" s="1"/>
  <c r="AB35" i="2"/>
  <c r="AA57" i="2"/>
  <c r="AA79" i="2" s="1"/>
  <c r="AA101" i="2" s="1"/>
  <c r="AA123" i="2" s="1"/>
  <c r="C79" i="2"/>
  <c r="I57" i="2"/>
  <c r="D119" i="1"/>
  <c r="D164" i="1"/>
  <c r="E121" i="1"/>
  <c r="F120" i="1"/>
  <c r="G120" i="1"/>
  <c r="F71" i="1"/>
  <c r="F48" i="1" s="1"/>
  <c r="F94" i="1" s="1"/>
  <c r="G71" i="1"/>
  <c r="G48" i="1" s="1"/>
  <c r="G94" i="1" s="1"/>
  <c r="C94" i="1"/>
  <c r="C121" i="1" s="1"/>
  <c r="C167" i="1" s="1"/>
  <c r="C192" i="1" s="1"/>
  <c r="C37" i="2" s="1"/>
  <c r="C72" i="1"/>
  <c r="E49" i="1"/>
  <c r="E95" i="1" s="1"/>
  <c r="C59" i="2" l="1"/>
  <c r="C222" i="2"/>
  <c r="I37" i="2"/>
  <c r="AA37" i="2" s="1"/>
  <c r="N219" i="2"/>
  <c r="S219" i="2" s="1"/>
  <c r="P219" i="2"/>
  <c r="O219" i="2"/>
  <c r="T219" i="2" s="1"/>
  <c r="I142" i="2"/>
  <c r="C164" i="2"/>
  <c r="I221" i="2"/>
  <c r="D221" i="2"/>
  <c r="J221" i="2" s="1"/>
  <c r="C101" i="2"/>
  <c r="I79" i="2"/>
  <c r="AB36" i="2"/>
  <c r="AA58" i="2"/>
  <c r="AA80" i="2" s="1"/>
  <c r="AA102" i="2" s="1"/>
  <c r="AA124" i="2" s="1"/>
  <c r="C80" i="2"/>
  <c r="I58" i="2"/>
  <c r="N220" i="2" a="1"/>
  <c r="C143" i="2"/>
  <c r="I121" i="2"/>
  <c r="C185" i="2"/>
  <c r="I185" i="2" s="1"/>
  <c r="I163" i="2"/>
  <c r="I100" i="2"/>
  <c r="C122" i="2"/>
  <c r="D120" i="1"/>
  <c r="D165" i="1"/>
  <c r="E122" i="1"/>
  <c r="F121" i="1"/>
  <c r="C95" i="1"/>
  <c r="C122" i="1" s="1"/>
  <c r="C168" i="1" s="1"/>
  <c r="C193" i="1" s="1"/>
  <c r="C38" i="2" s="1"/>
  <c r="G72" i="1"/>
  <c r="G49" i="1" s="1"/>
  <c r="G95" i="1" s="1"/>
  <c r="F72" i="1"/>
  <c r="F49" i="1" s="1"/>
  <c r="F95" i="1" s="1"/>
  <c r="G121" i="1"/>
  <c r="C60" i="2" l="1"/>
  <c r="C223" i="2"/>
  <c r="I38" i="2"/>
  <c r="AA38" i="2" s="1"/>
  <c r="C165" i="2"/>
  <c r="I143" i="2"/>
  <c r="I164" i="2"/>
  <c r="C186" i="2"/>
  <c r="I186" i="2" s="1"/>
  <c r="I222" i="2"/>
  <c r="N222" i="2" s="1" a="1"/>
  <c r="D222" i="2"/>
  <c r="J222" i="2" s="1"/>
  <c r="C144" i="2"/>
  <c r="I122" i="2"/>
  <c r="P220" i="2"/>
  <c r="O220" i="2"/>
  <c r="T220" i="2" s="1"/>
  <c r="N220" i="2"/>
  <c r="S220" i="2" s="1"/>
  <c r="C102" i="2"/>
  <c r="I80" i="2"/>
  <c r="C123" i="2"/>
  <c r="I101" i="2"/>
  <c r="N221" i="2" a="1"/>
  <c r="AB37" i="2"/>
  <c r="AA59" i="2"/>
  <c r="AA81" i="2" s="1"/>
  <c r="AA103" i="2" s="1"/>
  <c r="AA125" i="2" s="1"/>
  <c r="C81" i="2"/>
  <c r="I59" i="2"/>
  <c r="D121" i="1"/>
  <c r="D166" i="1"/>
  <c r="F122" i="1"/>
  <c r="G122" i="1"/>
  <c r="C103" i="2" l="1"/>
  <c r="I81" i="2"/>
  <c r="I144" i="2"/>
  <c r="C166" i="2"/>
  <c r="N222" i="2"/>
  <c r="S222" i="2" s="1"/>
  <c r="P222" i="2"/>
  <c r="O222" i="2"/>
  <c r="T222" i="2" s="1"/>
  <c r="C187" i="2"/>
  <c r="I187" i="2" s="1"/>
  <c r="I165" i="2"/>
  <c r="I223" i="2"/>
  <c r="N223" i="2" s="1" a="1"/>
  <c r="D223" i="2"/>
  <c r="J223" i="2" s="1"/>
  <c r="N221" i="2"/>
  <c r="S221" i="2" s="1"/>
  <c r="P221" i="2"/>
  <c r="O221" i="2"/>
  <c r="T221" i="2" s="1"/>
  <c r="C145" i="2"/>
  <c r="I123" i="2"/>
  <c r="I102" i="2"/>
  <c r="C124" i="2"/>
  <c r="AB38" i="2"/>
  <c r="AA60" i="2"/>
  <c r="AA82" i="2" s="1"/>
  <c r="AA104" i="2" s="1"/>
  <c r="AA126" i="2" s="1"/>
  <c r="C82" i="2"/>
  <c r="I60" i="2"/>
  <c r="D122" i="1"/>
  <c r="D167" i="1"/>
  <c r="I124" i="2" l="1"/>
  <c r="C146" i="2"/>
  <c r="N223" i="2"/>
  <c r="S223" i="2" s="1"/>
  <c r="P223" i="2"/>
  <c r="O223" i="2"/>
  <c r="T223" i="2" s="1"/>
  <c r="I166" i="2"/>
  <c r="C188" i="2"/>
  <c r="I188" i="2" s="1"/>
  <c r="C104" i="2"/>
  <c r="I82" i="2"/>
  <c r="C167" i="2"/>
  <c r="I145" i="2"/>
  <c r="C125" i="2"/>
  <c r="I103" i="2"/>
  <c r="D168" i="1"/>
  <c r="C147" i="2" l="1"/>
  <c r="I125" i="2"/>
  <c r="C189" i="2"/>
  <c r="I189" i="2" s="1"/>
  <c r="I167" i="2"/>
  <c r="I104" i="2"/>
  <c r="C126" i="2"/>
  <c r="I146" i="2"/>
  <c r="C168" i="2"/>
  <c r="D170" i="1"/>
  <c r="I168" i="2" l="1"/>
  <c r="C190" i="2"/>
  <c r="I190" i="2" s="1"/>
  <c r="I126" i="2"/>
  <c r="C148" i="2"/>
  <c r="C169" i="2"/>
  <c r="I147" i="2"/>
  <c r="L173" i="1"/>
  <c r="E62" i="2" s="1"/>
  <c r="K62" i="2" s="1"/>
  <c r="F174" i="1"/>
  <c r="D19" i="2" s="1"/>
  <c r="J19" i="2" s="1"/>
  <c r="L174" i="1"/>
  <c r="E63" i="2" s="1"/>
  <c r="K63" i="2" s="1"/>
  <c r="K174" i="1"/>
  <c r="E41" i="2" s="1"/>
  <c r="K41" i="2" s="1"/>
  <c r="J174" i="1"/>
  <c r="E19" i="2" s="1"/>
  <c r="K19" i="2" s="1"/>
  <c r="J175" i="1"/>
  <c r="E20" i="2" s="1"/>
  <c r="K20" i="2" s="1"/>
  <c r="G174" i="1"/>
  <c r="D41" i="2" s="1"/>
  <c r="J41" i="2" s="1"/>
  <c r="H174" i="1"/>
  <c r="D63" i="2" s="1"/>
  <c r="J63" i="2" s="1"/>
  <c r="F175" i="1"/>
  <c r="D20" i="2" s="1"/>
  <c r="J20" i="2" s="1"/>
  <c r="G175" i="1"/>
  <c r="D42" i="2" s="1"/>
  <c r="J42" i="2" s="1"/>
  <c r="L175" i="1"/>
  <c r="E64" i="2" s="1"/>
  <c r="K64" i="2" s="1"/>
  <c r="J176" i="1"/>
  <c r="E21" i="2" s="1"/>
  <c r="K21" i="2" s="1"/>
  <c r="H175" i="1"/>
  <c r="F176" i="1"/>
  <c r="D21" i="2" s="1"/>
  <c r="J21" i="2" s="1"/>
  <c r="N21" i="2" s="1" a="1"/>
  <c r="K175" i="1"/>
  <c r="E42" i="2" s="1"/>
  <c r="K42" i="2" s="1"/>
  <c r="J177" i="1"/>
  <c r="E22" i="2" s="1"/>
  <c r="K22" i="2" s="1"/>
  <c r="H176" i="1"/>
  <c r="D65" i="2" s="1"/>
  <c r="J65" i="2" s="1"/>
  <c r="K176" i="1"/>
  <c r="E43" i="2" s="1"/>
  <c r="K43" i="2" s="1"/>
  <c r="L176" i="1"/>
  <c r="E65" i="2" s="1"/>
  <c r="K65" i="2" s="1"/>
  <c r="G176" i="1"/>
  <c r="F177" i="1"/>
  <c r="D22" i="2" s="1"/>
  <c r="J22" i="2" s="1"/>
  <c r="F178" i="1"/>
  <c r="D23" i="2" s="1"/>
  <c r="J23" i="2" s="1"/>
  <c r="G177" i="1"/>
  <c r="D44" i="2" s="1"/>
  <c r="J44" i="2" s="1"/>
  <c r="L177" i="1"/>
  <c r="E66" i="2" s="1"/>
  <c r="K66" i="2" s="1"/>
  <c r="K177" i="1"/>
  <c r="E44" i="2" s="1"/>
  <c r="K44" i="2" s="1"/>
  <c r="H177" i="1"/>
  <c r="J178" i="1"/>
  <c r="E23" i="2" s="1"/>
  <c r="K23" i="2" s="1"/>
  <c r="G178" i="1"/>
  <c r="D45" i="2" s="1"/>
  <c r="J45" i="2" s="1"/>
  <c r="L178" i="1"/>
  <c r="E67" i="2" s="1"/>
  <c r="K67" i="2" s="1"/>
  <c r="J179" i="1"/>
  <c r="E24" i="2" s="1"/>
  <c r="K24" i="2" s="1"/>
  <c r="H178" i="1"/>
  <c r="F179" i="1"/>
  <c r="K178" i="1"/>
  <c r="E45" i="2" s="1"/>
  <c r="K45" i="2" s="1"/>
  <c r="K179" i="1"/>
  <c r="E46" i="2" s="1"/>
  <c r="K46" i="2" s="1"/>
  <c r="H179" i="1"/>
  <c r="D68" i="2" s="1"/>
  <c r="J68" i="2" s="1"/>
  <c r="F180" i="1"/>
  <c r="D25" i="2" s="1"/>
  <c r="J25" i="2" s="1"/>
  <c r="L179" i="1"/>
  <c r="E68" i="2" s="1"/>
  <c r="K68" i="2" s="1"/>
  <c r="J180" i="1"/>
  <c r="E25" i="2" s="1"/>
  <c r="K25" i="2" s="1"/>
  <c r="G179" i="1"/>
  <c r="D46" i="2" s="1"/>
  <c r="J46" i="2" s="1"/>
  <c r="J181" i="1"/>
  <c r="E26" i="2" s="1"/>
  <c r="K26" i="2" s="1"/>
  <c r="H180" i="1"/>
  <c r="D69" i="2" s="1"/>
  <c r="J69" i="2" s="1"/>
  <c r="K180" i="1"/>
  <c r="E47" i="2" s="1"/>
  <c r="K47" i="2" s="1"/>
  <c r="L180" i="1"/>
  <c r="E69" i="2" s="1"/>
  <c r="K69" i="2" s="1"/>
  <c r="G180" i="1"/>
  <c r="F181" i="1"/>
  <c r="D26" i="2" s="1"/>
  <c r="J26" i="2" s="1"/>
  <c r="F182" i="1"/>
  <c r="D27" i="2" s="1"/>
  <c r="J27" i="2" s="1"/>
  <c r="H181" i="1"/>
  <c r="D70" i="2" s="1"/>
  <c r="J70" i="2" s="1"/>
  <c r="K181" i="1"/>
  <c r="E48" i="2" s="1"/>
  <c r="K48" i="2" s="1"/>
  <c r="L181" i="1"/>
  <c r="E70" i="2" s="1"/>
  <c r="K70" i="2" s="1"/>
  <c r="G181" i="1"/>
  <c r="J182" i="1"/>
  <c r="E27" i="2" s="1"/>
  <c r="K27" i="2" s="1"/>
  <c r="G182" i="1"/>
  <c r="D49" i="2" s="1"/>
  <c r="J49" i="2" s="1"/>
  <c r="H182" i="1"/>
  <c r="D71" i="2" s="1"/>
  <c r="J71" i="2" s="1"/>
  <c r="J183" i="1"/>
  <c r="E28" i="2" s="1"/>
  <c r="K28" i="2" s="1"/>
  <c r="L182" i="1"/>
  <c r="E71" i="2" s="1"/>
  <c r="K71" i="2" s="1"/>
  <c r="F183" i="1"/>
  <c r="K182" i="1"/>
  <c r="E49" i="2" s="1"/>
  <c r="K49" i="2" s="1"/>
  <c r="K183" i="1"/>
  <c r="E50" i="2" s="1"/>
  <c r="K50" i="2" s="1"/>
  <c r="H183" i="1"/>
  <c r="D72" i="2" s="1"/>
  <c r="J72" i="2" s="1"/>
  <c r="F184" i="1"/>
  <c r="D29" i="2" s="1"/>
  <c r="J29" i="2" s="1"/>
  <c r="L183" i="1"/>
  <c r="E72" i="2" s="1"/>
  <c r="K72" i="2" s="1"/>
  <c r="J184" i="1"/>
  <c r="E29" i="2" s="1"/>
  <c r="K29" i="2" s="1"/>
  <c r="G183" i="1"/>
  <c r="D50" i="2" s="1"/>
  <c r="J50" i="2" s="1"/>
  <c r="J185" i="1"/>
  <c r="E30" i="2" s="1"/>
  <c r="K30" i="2" s="1"/>
  <c r="H184" i="1"/>
  <c r="D73" i="2" s="1"/>
  <c r="J73" i="2" s="1"/>
  <c r="K184" i="1"/>
  <c r="E51" i="2" s="1"/>
  <c r="K51" i="2" s="1"/>
  <c r="L184" i="1"/>
  <c r="E73" i="2" s="1"/>
  <c r="K73" i="2" s="1"/>
  <c r="G184" i="1"/>
  <c r="F185" i="1"/>
  <c r="D30" i="2" s="1"/>
  <c r="J30" i="2" s="1"/>
  <c r="F186" i="1"/>
  <c r="D31" i="2" s="1"/>
  <c r="J31" i="2" s="1"/>
  <c r="H185" i="1"/>
  <c r="D74" i="2" s="1"/>
  <c r="J74" i="2" s="1"/>
  <c r="K185" i="1"/>
  <c r="E52" i="2" s="1"/>
  <c r="K52" i="2" s="1"/>
  <c r="L185" i="1"/>
  <c r="E74" i="2" s="1"/>
  <c r="K74" i="2" s="1"/>
  <c r="G185" i="1"/>
  <c r="J186" i="1"/>
  <c r="E31" i="2" s="1"/>
  <c r="K31" i="2" s="1"/>
  <c r="G186" i="1"/>
  <c r="D53" i="2" s="1"/>
  <c r="J53" i="2" s="1"/>
  <c r="H186" i="1"/>
  <c r="D75" i="2" s="1"/>
  <c r="J75" i="2" s="1"/>
  <c r="J187" i="1"/>
  <c r="E32" i="2" s="1"/>
  <c r="K32" i="2" s="1"/>
  <c r="L186" i="1"/>
  <c r="E75" i="2" s="1"/>
  <c r="K75" i="2" s="1"/>
  <c r="F187" i="1"/>
  <c r="D32" i="2" s="1"/>
  <c r="J32" i="2" s="1"/>
  <c r="K186" i="1"/>
  <c r="E53" i="2" s="1"/>
  <c r="K53" i="2" s="1"/>
  <c r="K187" i="1"/>
  <c r="E54" i="2" s="1"/>
  <c r="K54" i="2" s="1"/>
  <c r="H187" i="1"/>
  <c r="D76" i="2" s="1"/>
  <c r="J76" i="2" s="1"/>
  <c r="F188" i="1"/>
  <c r="D33" i="2" s="1"/>
  <c r="J33" i="2" s="1"/>
  <c r="L187" i="1"/>
  <c r="E76" i="2" s="1"/>
  <c r="K76" i="2" s="1"/>
  <c r="J188" i="1"/>
  <c r="E33" i="2" s="1"/>
  <c r="K33" i="2" s="1"/>
  <c r="G187" i="1"/>
  <c r="D54" i="2" s="1"/>
  <c r="J54" i="2" s="1"/>
  <c r="J189" i="1"/>
  <c r="E34" i="2" s="1"/>
  <c r="K34" i="2" s="1"/>
  <c r="H188" i="1"/>
  <c r="D77" i="2" s="1"/>
  <c r="J77" i="2" s="1"/>
  <c r="K188" i="1"/>
  <c r="E55" i="2" s="1"/>
  <c r="K55" i="2" s="1"/>
  <c r="L188" i="1"/>
  <c r="E77" i="2" s="1"/>
  <c r="K77" i="2" s="1"/>
  <c r="G188" i="1"/>
  <c r="F189" i="1"/>
  <c r="D34" i="2" s="1"/>
  <c r="J34" i="2" s="1"/>
  <c r="F190" i="1"/>
  <c r="D35" i="2" s="1"/>
  <c r="J35" i="2" s="1"/>
  <c r="L189" i="1"/>
  <c r="E78" i="2" s="1"/>
  <c r="K78" i="2" s="1"/>
  <c r="K189" i="1"/>
  <c r="E56" i="2" s="1"/>
  <c r="K56" i="2" s="1"/>
  <c r="H189" i="1"/>
  <c r="G189" i="1"/>
  <c r="J190" i="1"/>
  <c r="E35" i="2" s="1"/>
  <c r="K35" i="2" s="1"/>
  <c r="G190" i="1"/>
  <c r="D57" i="2" s="1"/>
  <c r="J57" i="2" s="1"/>
  <c r="H190" i="1"/>
  <c r="D79" i="2" s="1"/>
  <c r="J79" i="2" s="1"/>
  <c r="J191" i="1"/>
  <c r="E36" i="2" s="1"/>
  <c r="K36" i="2" s="1"/>
  <c r="L190" i="1"/>
  <c r="E79" i="2" s="1"/>
  <c r="K79" i="2" s="1"/>
  <c r="F191" i="1"/>
  <c r="K190" i="1"/>
  <c r="E57" i="2" s="1"/>
  <c r="K57" i="2" s="1"/>
  <c r="K191" i="1"/>
  <c r="E58" i="2" s="1"/>
  <c r="K58" i="2" s="1"/>
  <c r="H191" i="1"/>
  <c r="D80" i="2" s="1"/>
  <c r="J80" i="2" s="1"/>
  <c r="F192" i="1"/>
  <c r="D37" i="2" s="1"/>
  <c r="J37" i="2" s="1"/>
  <c r="L191" i="1"/>
  <c r="E80" i="2" s="1"/>
  <c r="K80" i="2" s="1"/>
  <c r="J192" i="1"/>
  <c r="E37" i="2" s="1"/>
  <c r="K37" i="2" s="1"/>
  <c r="G191" i="1"/>
  <c r="D58" i="2" s="1"/>
  <c r="J58" i="2" s="1"/>
  <c r="G192" i="1"/>
  <c r="D59" i="2" s="1"/>
  <c r="J59" i="2" s="1"/>
  <c r="L192" i="1"/>
  <c r="E81" i="2" s="1"/>
  <c r="K81" i="2" s="1"/>
  <c r="F193" i="1"/>
  <c r="D38" i="2" s="1"/>
  <c r="J38" i="2" s="1"/>
  <c r="H192" i="1"/>
  <c r="J193" i="1"/>
  <c r="E38" i="2" s="1"/>
  <c r="K38" i="2" s="1"/>
  <c r="K192" i="1"/>
  <c r="E59" i="2" s="1"/>
  <c r="K59" i="2" s="1"/>
  <c r="K193" i="1"/>
  <c r="E60" i="2" s="1"/>
  <c r="K60" i="2" s="1"/>
  <c r="G193" i="1"/>
  <c r="D60" i="2" s="1"/>
  <c r="J60" i="2" s="1"/>
  <c r="L193" i="1"/>
  <c r="E82" i="2" s="1"/>
  <c r="K82" i="2" s="1"/>
  <c r="H193" i="1"/>
  <c r="D82" i="2" s="1"/>
  <c r="J82" i="2" s="1"/>
  <c r="J173" i="1"/>
  <c r="E18" i="2" s="1"/>
  <c r="K18" i="2" s="1"/>
  <c r="K173" i="1"/>
  <c r="E40" i="2" s="1"/>
  <c r="K40" i="2" s="1"/>
  <c r="H173" i="1"/>
  <c r="D62" i="2" s="1"/>
  <c r="J62" i="2" s="1"/>
  <c r="F173" i="1"/>
  <c r="D18" i="2" s="1"/>
  <c r="J18" i="2" s="1"/>
  <c r="G173" i="1"/>
  <c r="D40" i="2" s="1"/>
  <c r="J40" i="2" s="1"/>
  <c r="I174" i="1"/>
  <c r="E85" i="2" s="1"/>
  <c r="K85" i="2" s="1"/>
  <c r="E174" i="1"/>
  <c r="D85" i="2" s="1"/>
  <c r="J85" i="2" s="1"/>
  <c r="I175" i="1"/>
  <c r="E86" i="2" s="1"/>
  <c r="K86" i="2" s="1"/>
  <c r="E175" i="1"/>
  <c r="D86" i="2" s="1"/>
  <c r="J86" i="2" s="1"/>
  <c r="I176" i="1"/>
  <c r="E87" i="2" s="1"/>
  <c r="K87" i="2" s="1"/>
  <c r="E176" i="1"/>
  <c r="D87" i="2" s="1"/>
  <c r="J87" i="2" s="1"/>
  <c r="I177" i="1"/>
  <c r="E88" i="2" s="1"/>
  <c r="K88" i="2" s="1"/>
  <c r="E177" i="1"/>
  <c r="D88" i="2" s="1"/>
  <c r="J88" i="2" s="1"/>
  <c r="I178" i="1"/>
  <c r="E89" i="2" s="1"/>
  <c r="K89" i="2" s="1"/>
  <c r="E178" i="1"/>
  <c r="D89" i="2" s="1"/>
  <c r="J89" i="2" s="1"/>
  <c r="I179" i="1"/>
  <c r="E90" i="2" s="1"/>
  <c r="K90" i="2" s="1"/>
  <c r="E179" i="1"/>
  <c r="D90" i="2" s="1"/>
  <c r="J90" i="2" s="1"/>
  <c r="I180" i="1"/>
  <c r="E91" i="2" s="1"/>
  <c r="K91" i="2" s="1"/>
  <c r="E180" i="1"/>
  <c r="D91" i="2" s="1"/>
  <c r="J91" i="2" s="1"/>
  <c r="E181" i="1"/>
  <c r="D92" i="2" s="1"/>
  <c r="J92" i="2" s="1"/>
  <c r="I181" i="1"/>
  <c r="E92" i="2" s="1"/>
  <c r="K92" i="2" s="1"/>
  <c r="I182" i="1"/>
  <c r="E93" i="2" s="1"/>
  <c r="K93" i="2" s="1"/>
  <c r="E182" i="1"/>
  <c r="D93" i="2" s="1"/>
  <c r="J93" i="2" s="1"/>
  <c r="I183" i="1"/>
  <c r="E94" i="2" s="1"/>
  <c r="K94" i="2" s="1"/>
  <c r="E183" i="1"/>
  <c r="D94" i="2" s="1"/>
  <c r="J94" i="2" s="1"/>
  <c r="I184" i="1"/>
  <c r="E95" i="2" s="1"/>
  <c r="K95" i="2" s="1"/>
  <c r="E184" i="1"/>
  <c r="D95" i="2" s="1"/>
  <c r="J95" i="2" s="1"/>
  <c r="I185" i="1"/>
  <c r="E96" i="2" s="1"/>
  <c r="K96" i="2" s="1"/>
  <c r="E185" i="1"/>
  <c r="D96" i="2" s="1"/>
  <c r="J96" i="2" s="1"/>
  <c r="I186" i="1"/>
  <c r="E97" i="2" s="1"/>
  <c r="K97" i="2" s="1"/>
  <c r="E186" i="1"/>
  <c r="D97" i="2" s="1"/>
  <c r="J97" i="2" s="1"/>
  <c r="I187" i="1"/>
  <c r="E98" i="2" s="1"/>
  <c r="K98" i="2" s="1"/>
  <c r="E187" i="1"/>
  <c r="D98" i="2" s="1"/>
  <c r="J98" i="2" s="1"/>
  <c r="I188" i="1"/>
  <c r="E99" i="2" s="1"/>
  <c r="K99" i="2" s="1"/>
  <c r="E188" i="1"/>
  <c r="D99" i="2" s="1"/>
  <c r="J99" i="2" s="1"/>
  <c r="E189" i="1"/>
  <c r="D100" i="2" s="1"/>
  <c r="J100" i="2" s="1"/>
  <c r="I189" i="1"/>
  <c r="E100" i="2" s="1"/>
  <c r="K100" i="2" s="1"/>
  <c r="I190" i="1"/>
  <c r="E101" i="2" s="1"/>
  <c r="K101" i="2" s="1"/>
  <c r="E190" i="1"/>
  <c r="D101" i="2" s="1"/>
  <c r="J101" i="2" s="1"/>
  <c r="I191" i="1"/>
  <c r="E102" i="2" s="1"/>
  <c r="K102" i="2" s="1"/>
  <c r="E191" i="1"/>
  <c r="D102" i="2" s="1"/>
  <c r="J102" i="2" s="1"/>
  <c r="I192" i="1"/>
  <c r="E103" i="2" s="1"/>
  <c r="K103" i="2" s="1"/>
  <c r="E192" i="1"/>
  <c r="D103" i="2" s="1"/>
  <c r="J103" i="2" s="1"/>
  <c r="I193" i="1"/>
  <c r="E104" i="2" s="1"/>
  <c r="K104" i="2" s="1"/>
  <c r="E193" i="1"/>
  <c r="D104" i="2" s="1"/>
  <c r="J104" i="2" s="1"/>
  <c r="E173" i="1"/>
  <c r="D84" i="2" s="1"/>
  <c r="J84" i="2" s="1"/>
  <c r="I173" i="1"/>
  <c r="E84" i="2" s="1"/>
  <c r="K84" i="2" s="1"/>
  <c r="D173" i="1"/>
  <c r="D172" i="2" s="1"/>
  <c r="D174" i="1"/>
  <c r="D173" i="2" s="1"/>
  <c r="D175" i="1"/>
  <c r="D174" i="2" s="1"/>
  <c r="D176" i="1"/>
  <c r="D175" i="2" s="1"/>
  <c r="D177" i="1"/>
  <c r="D176" i="2" s="1"/>
  <c r="D178" i="1"/>
  <c r="D177" i="2" s="1"/>
  <c r="D179" i="1"/>
  <c r="D178" i="2" s="1"/>
  <c r="D180" i="1"/>
  <c r="D179" i="2" s="1"/>
  <c r="D181" i="1"/>
  <c r="D180" i="2" s="1"/>
  <c r="D182" i="1"/>
  <c r="D181" i="2" s="1"/>
  <c r="D183" i="1"/>
  <c r="D182" i="2" s="1"/>
  <c r="D184" i="1"/>
  <c r="D183" i="2" s="1"/>
  <c r="D185" i="1"/>
  <c r="D184" i="2" s="1"/>
  <c r="D186" i="1"/>
  <c r="D185" i="2" s="1"/>
  <c r="D187" i="1"/>
  <c r="D186" i="2" s="1"/>
  <c r="D188" i="1"/>
  <c r="D187" i="2" s="1"/>
  <c r="D189" i="1"/>
  <c r="D188" i="2" s="1"/>
  <c r="D190" i="1"/>
  <c r="D189" i="2" s="1"/>
  <c r="D191" i="1"/>
  <c r="D190" i="2" s="1"/>
  <c r="D192" i="1"/>
  <c r="D191" i="2" s="1"/>
  <c r="D193" i="1"/>
  <c r="D192" i="2" s="1"/>
  <c r="I148" i="2" l="1"/>
  <c r="C170" i="2"/>
  <c r="C191" i="2"/>
  <c r="I191" i="2" s="1"/>
  <c r="I169" i="2"/>
  <c r="J192" i="2"/>
  <c r="J190" i="2"/>
  <c r="J188" i="2"/>
  <c r="J186" i="2"/>
  <c r="J184" i="2"/>
  <c r="J182" i="2"/>
  <c r="J180" i="2"/>
  <c r="J178" i="2"/>
  <c r="J176" i="2"/>
  <c r="J174" i="2"/>
  <c r="J172" i="2"/>
  <c r="J191" i="2"/>
  <c r="J189" i="2"/>
  <c r="J187" i="2"/>
  <c r="J185" i="2"/>
  <c r="J183" i="2"/>
  <c r="J181" i="2"/>
  <c r="J179" i="2"/>
  <c r="J177" i="2"/>
  <c r="J175" i="2"/>
  <c r="J173" i="2"/>
  <c r="N32" i="2" a="1"/>
  <c r="O32" i="2" s="1"/>
  <c r="U32" i="2" s="1"/>
  <c r="N104" i="2" a="1"/>
  <c r="P104" i="2" s="1"/>
  <c r="N103" i="2" a="1"/>
  <c r="P103" i="2" s="1"/>
  <c r="N102" i="2" a="1"/>
  <c r="N102" i="2" s="1"/>
  <c r="N101" i="2" a="1"/>
  <c r="P101" i="2" s="1"/>
  <c r="N99" i="2" a="1"/>
  <c r="P99" i="2" s="1"/>
  <c r="N98" i="2" a="1"/>
  <c r="P98" i="2" s="1"/>
  <c r="N97" i="2" a="1"/>
  <c r="N97" i="2" s="1"/>
  <c r="N96" i="2" a="1"/>
  <c r="P96" i="2" s="1"/>
  <c r="N95" i="2" a="1"/>
  <c r="P95" i="2" s="1"/>
  <c r="N94" i="2" a="1"/>
  <c r="P94" i="2" s="1"/>
  <c r="N93" i="2" a="1"/>
  <c r="N93" i="2" s="1"/>
  <c r="N91" i="2" a="1"/>
  <c r="P91" i="2" s="1"/>
  <c r="N90" i="2" a="1"/>
  <c r="P90" i="2" s="1"/>
  <c r="N89" i="2" a="1"/>
  <c r="P89" i="2" s="1"/>
  <c r="N88" i="2" a="1"/>
  <c r="N88" i="2" s="1"/>
  <c r="N87" i="2" a="1"/>
  <c r="P87" i="2" s="1"/>
  <c r="N86" i="2" a="1"/>
  <c r="P86" i="2" s="1"/>
  <c r="N85" i="2" a="1"/>
  <c r="P85" i="2" s="1"/>
  <c r="N62" i="2" a="1"/>
  <c r="N62" i="2" s="1"/>
  <c r="S62" i="2" s="1"/>
  <c r="N63" i="2" a="1"/>
  <c r="P63" i="2" s="1"/>
  <c r="N84" i="2" a="1"/>
  <c r="N100" i="2" a="1"/>
  <c r="N92" i="2" a="1"/>
  <c r="N82" i="2" a="1"/>
  <c r="N60" i="2" a="1"/>
  <c r="P60" i="2" s="1"/>
  <c r="N58" i="2" a="1"/>
  <c r="P58" i="2" s="1"/>
  <c r="N80" i="2" a="1"/>
  <c r="N79" i="2" a="1"/>
  <c r="N77" i="2" a="1"/>
  <c r="N54" i="2" a="1"/>
  <c r="N54" i="2" s="1"/>
  <c r="N76" i="2" a="1"/>
  <c r="N75" i="2" a="1"/>
  <c r="N74" i="2" a="1"/>
  <c r="N73" i="2" a="1"/>
  <c r="N50" i="2" a="1"/>
  <c r="N50" i="2" s="1"/>
  <c r="N72" i="2" a="1"/>
  <c r="N71" i="2" a="1"/>
  <c r="N70" i="2" a="1"/>
  <c r="N69" i="2" a="1"/>
  <c r="N46" i="2" a="1"/>
  <c r="P46" i="2" s="1"/>
  <c r="N68" i="2" a="1"/>
  <c r="N65" i="2" a="1"/>
  <c r="N41" i="2" a="1"/>
  <c r="P41" i="2" s="1"/>
  <c r="N44" i="2" a="1"/>
  <c r="N40" i="2" a="1"/>
  <c r="N59" i="2" a="1"/>
  <c r="N57" i="2" a="1"/>
  <c r="N35" i="2" a="1"/>
  <c r="O35" i="2" s="1"/>
  <c r="U35" i="2" s="1"/>
  <c r="N53" i="2" a="1"/>
  <c r="N31" i="2" a="1"/>
  <c r="N31" i="2" s="1"/>
  <c r="S31" i="2" s="1"/>
  <c r="N49" i="2" a="1"/>
  <c r="N27" i="2" a="1"/>
  <c r="N27" i="2" s="1"/>
  <c r="S27" i="2" s="1"/>
  <c r="N45" i="2" a="1"/>
  <c r="N23" i="2" a="1"/>
  <c r="N23" i="2" s="1"/>
  <c r="S23" i="2" s="1"/>
  <c r="N42" i="2" a="1"/>
  <c r="N19" i="2" a="1"/>
  <c r="N19" i="2" s="1"/>
  <c r="S19" i="2" s="1"/>
  <c r="N38" i="2" a="1"/>
  <c r="N37" i="2" a="1"/>
  <c r="N33" i="2" a="1"/>
  <c r="N29" i="2" a="1"/>
  <c r="N25" i="2" a="1"/>
  <c r="O21" i="2"/>
  <c r="U21" i="2" s="1"/>
  <c r="N21" i="2"/>
  <c r="S21" i="2" s="1"/>
  <c r="P21" i="2"/>
  <c r="N34" i="2" a="1"/>
  <c r="N30" i="2" a="1"/>
  <c r="N26" i="2" a="1"/>
  <c r="N22" i="2" a="1"/>
  <c r="N20" i="2" a="1"/>
  <c r="N18" i="2" a="1"/>
  <c r="O177" i="1"/>
  <c r="D154" i="2" s="1"/>
  <c r="D66" i="2"/>
  <c r="J66" i="2" s="1"/>
  <c r="N66" i="2" s="1" a="1"/>
  <c r="O192" i="1"/>
  <c r="D169" i="2" s="1"/>
  <c r="D81" i="2"/>
  <c r="J81" i="2" s="1"/>
  <c r="N81" i="2" s="1" a="1"/>
  <c r="O189" i="1"/>
  <c r="D166" i="2" s="1"/>
  <c r="D78" i="2"/>
  <c r="J78" i="2" s="1"/>
  <c r="N78" i="2" s="1" a="1"/>
  <c r="O178" i="1"/>
  <c r="D155" i="2" s="1"/>
  <c r="D67" i="2"/>
  <c r="J67" i="2" s="1"/>
  <c r="N67" i="2" s="1" a="1"/>
  <c r="O175" i="1"/>
  <c r="D152" i="2" s="1"/>
  <c r="D64" i="2"/>
  <c r="J64" i="2" s="1"/>
  <c r="N64" i="2" s="1" a="1"/>
  <c r="N189" i="1"/>
  <c r="D144" i="2" s="1"/>
  <c r="D56" i="2"/>
  <c r="J56" i="2" s="1"/>
  <c r="N56" i="2" s="1" a="1"/>
  <c r="N188" i="1"/>
  <c r="D143" i="2" s="1"/>
  <c r="D55" i="2"/>
  <c r="J55" i="2" s="1"/>
  <c r="N55" i="2" s="1" a="1"/>
  <c r="N185" i="1"/>
  <c r="D140" i="2" s="1"/>
  <c r="D52" i="2"/>
  <c r="J52" i="2" s="1"/>
  <c r="N52" i="2" s="1" a="1"/>
  <c r="N184" i="1"/>
  <c r="D139" i="2" s="1"/>
  <c r="D51" i="2"/>
  <c r="J51" i="2" s="1"/>
  <c r="N51" i="2" s="1" a="1"/>
  <c r="N181" i="1"/>
  <c r="D136" i="2" s="1"/>
  <c r="D48" i="2"/>
  <c r="J48" i="2" s="1"/>
  <c r="N48" i="2" s="1" a="1"/>
  <c r="N180" i="1"/>
  <c r="D135" i="2" s="1"/>
  <c r="D47" i="2"/>
  <c r="J47" i="2" s="1"/>
  <c r="N47" i="2" s="1" a="1"/>
  <c r="N176" i="1"/>
  <c r="D131" i="2" s="1"/>
  <c r="D43" i="2"/>
  <c r="J43" i="2" s="1"/>
  <c r="N43" i="2" s="1" a="1"/>
  <c r="M191" i="1"/>
  <c r="D124" i="2" s="1"/>
  <c r="D36" i="2"/>
  <c r="J36" i="2" s="1"/>
  <c r="N36" i="2" s="1" a="1"/>
  <c r="M183" i="1"/>
  <c r="D116" i="2" s="1"/>
  <c r="D28" i="2"/>
  <c r="J28" i="2" s="1"/>
  <c r="N28" i="2" s="1" a="1"/>
  <c r="M179" i="1"/>
  <c r="D112" i="2" s="1"/>
  <c r="D24" i="2"/>
  <c r="J24" i="2" s="1"/>
  <c r="N24" i="2" s="1" a="1"/>
  <c r="M187" i="1"/>
  <c r="D120" i="2" s="1"/>
  <c r="M176" i="1"/>
  <c r="D109" i="2" s="1"/>
  <c r="O193" i="1"/>
  <c r="D170" i="2" s="1"/>
  <c r="N193" i="1"/>
  <c r="D148" i="2" s="1"/>
  <c r="N191" i="1"/>
  <c r="D146" i="2" s="1"/>
  <c r="M189" i="1"/>
  <c r="D122" i="2" s="1"/>
  <c r="N187" i="1"/>
  <c r="D142" i="2" s="1"/>
  <c r="M185" i="1"/>
  <c r="D118" i="2" s="1"/>
  <c r="N183" i="1"/>
  <c r="D138" i="2" s="1"/>
  <c r="M181" i="1"/>
  <c r="D114" i="2" s="1"/>
  <c r="N179" i="1"/>
  <c r="D134" i="2" s="1"/>
  <c r="M177" i="1"/>
  <c r="D110" i="2" s="1"/>
  <c r="M175" i="1"/>
  <c r="D108" i="2" s="1"/>
  <c r="N174" i="1"/>
  <c r="D129" i="2" s="1"/>
  <c r="O191" i="1"/>
  <c r="D168" i="2" s="1"/>
  <c r="O190" i="1"/>
  <c r="D167" i="2" s="1"/>
  <c r="O188" i="1"/>
  <c r="D165" i="2" s="1"/>
  <c r="O187" i="1"/>
  <c r="D164" i="2" s="1"/>
  <c r="O186" i="1"/>
  <c r="D163" i="2" s="1"/>
  <c r="O185" i="1"/>
  <c r="D162" i="2" s="1"/>
  <c r="O184" i="1"/>
  <c r="D161" i="2" s="1"/>
  <c r="O183" i="1"/>
  <c r="D160" i="2" s="1"/>
  <c r="O182" i="1"/>
  <c r="D159" i="2" s="1"/>
  <c r="O181" i="1"/>
  <c r="D158" i="2" s="1"/>
  <c r="O180" i="1"/>
  <c r="D157" i="2" s="1"/>
  <c r="O179" i="1"/>
  <c r="D156" i="2" s="1"/>
  <c r="N177" i="1"/>
  <c r="D132" i="2" s="1"/>
  <c r="O176" i="1"/>
  <c r="D153" i="2" s="1"/>
  <c r="N173" i="1"/>
  <c r="D128" i="2" s="1"/>
  <c r="O173" i="1"/>
  <c r="D150" i="2" s="1"/>
  <c r="M193" i="1"/>
  <c r="D126" i="2" s="1"/>
  <c r="N192" i="1"/>
  <c r="D147" i="2" s="1"/>
  <c r="M192" i="1"/>
  <c r="D125" i="2" s="1"/>
  <c r="N190" i="1"/>
  <c r="D145" i="2" s="1"/>
  <c r="M190" i="1"/>
  <c r="D123" i="2" s="1"/>
  <c r="M188" i="1"/>
  <c r="D121" i="2" s="1"/>
  <c r="N186" i="1"/>
  <c r="D141" i="2" s="1"/>
  <c r="M186" i="1"/>
  <c r="D119" i="2" s="1"/>
  <c r="M184" i="1"/>
  <c r="D117" i="2" s="1"/>
  <c r="N182" i="1"/>
  <c r="D137" i="2" s="1"/>
  <c r="M182" i="1"/>
  <c r="D115" i="2" s="1"/>
  <c r="M180" i="1"/>
  <c r="D113" i="2" s="1"/>
  <c r="N178" i="1"/>
  <c r="D133" i="2" s="1"/>
  <c r="M178" i="1"/>
  <c r="D111" i="2" s="1"/>
  <c r="N175" i="1"/>
  <c r="D130" i="2" s="1"/>
  <c r="O174" i="1"/>
  <c r="D151" i="2" s="1"/>
  <c r="M174" i="1"/>
  <c r="D107" i="2" s="1"/>
  <c r="M173" i="1"/>
  <c r="D106" i="2" s="1"/>
  <c r="D195" i="1"/>
  <c r="I170" i="2" l="1"/>
  <c r="C192" i="2"/>
  <c r="I192" i="2" s="1"/>
  <c r="N192" i="2" s="1" a="1"/>
  <c r="P192" i="2" s="1"/>
  <c r="O50" i="2"/>
  <c r="U50" i="2" s="1"/>
  <c r="N58" i="2"/>
  <c r="S58" i="2" s="1"/>
  <c r="N175" i="2" a="1"/>
  <c r="P175" i="2" s="1"/>
  <c r="AD109" i="2"/>
  <c r="N179" i="2" a="1"/>
  <c r="P179" i="2" s="1"/>
  <c r="AD113" i="2"/>
  <c r="N183" i="2" a="1"/>
  <c r="P183" i="2" s="1"/>
  <c r="AD117" i="2"/>
  <c r="N187" i="2" a="1"/>
  <c r="P187" i="2" s="1"/>
  <c r="AD121" i="2"/>
  <c r="N191" i="2" a="1"/>
  <c r="P191" i="2" s="1"/>
  <c r="AD125" i="2"/>
  <c r="N174" i="2" a="1"/>
  <c r="N174" i="2" s="1"/>
  <c r="S174" i="2" s="1"/>
  <c r="AD108" i="2"/>
  <c r="N178" i="2" a="1"/>
  <c r="N178" i="2" s="1"/>
  <c r="S178" i="2" s="1"/>
  <c r="AD112" i="2"/>
  <c r="N182" i="2" a="1"/>
  <c r="N182" i="2" s="1"/>
  <c r="S182" i="2" s="1"/>
  <c r="AD116" i="2"/>
  <c r="N186" i="2" a="1"/>
  <c r="N186" i="2" s="1"/>
  <c r="S186" i="2" s="1"/>
  <c r="AD120" i="2"/>
  <c r="N190" i="2" a="1"/>
  <c r="N190" i="2" s="1"/>
  <c r="S190" i="2" s="1"/>
  <c r="AD124" i="2"/>
  <c r="N173" i="2" a="1"/>
  <c r="N173" i="2" s="1"/>
  <c r="S173" i="2" s="1"/>
  <c r="AD107" i="2"/>
  <c r="N177" i="2" a="1"/>
  <c r="N177" i="2" s="1"/>
  <c r="S177" i="2" s="1"/>
  <c r="AD111" i="2"/>
  <c r="N181" i="2" a="1"/>
  <c r="N181" i="2" s="1"/>
  <c r="S181" i="2" s="1"/>
  <c r="AD115" i="2"/>
  <c r="N185" i="2" a="1"/>
  <c r="N185" i="2" s="1"/>
  <c r="S185" i="2" s="1"/>
  <c r="AD119" i="2"/>
  <c r="N189" i="2" a="1"/>
  <c r="N189" i="2" s="1"/>
  <c r="S189" i="2" s="1"/>
  <c r="AD123" i="2"/>
  <c r="N176" i="2" a="1"/>
  <c r="P176" i="2" s="1"/>
  <c r="AD110" i="2"/>
  <c r="N180" i="2" a="1"/>
  <c r="P180" i="2" s="1"/>
  <c r="AD114" i="2"/>
  <c r="N184" i="2" a="1"/>
  <c r="P184" i="2" s="1"/>
  <c r="AD118" i="2"/>
  <c r="N188" i="2" a="1"/>
  <c r="P188" i="2" s="1"/>
  <c r="AD122" i="2"/>
  <c r="AD126" i="2"/>
  <c r="N172" i="2" a="1"/>
  <c r="P172" i="2" s="1"/>
  <c r="AD106" i="2"/>
  <c r="J151" i="2"/>
  <c r="AC85" i="2" s="1"/>
  <c r="J137" i="2"/>
  <c r="AC71" i="2" s="1"/>
  <c r="J145" i="2"/>
  <c r="AC79" i="2" s="1"/>
  <c r="J147" i="2"/>
  <c r="AC81" i="2" s="1"/>
  <c r="J150" i="2"/>
  <c r="AC84" i="2" s="1"/>
  <c r="J153" i="2"/>
  <c r="AC87" i="2" s="1"/>
  <c r="J156" i="2"/>
  <c r="AC90" i="2" s="1"/>
  <c r="J158" i="2"/>
  <c r="AC92" i="2" s="1"/>
  <c r="J160" i="2"/>
  <c r="AC94" i="2" s="1"/>
  <c r="J162" i="2"/>
  <c r="AC96" i="2" s="1"/>
  <c r="J164" i="2"/>
  <c r="AC98" i="2" s="1"/>
  <c r="J167" i="2"/>
  <c r="AC101" i="2" s="1"/>
  <c r="J129" i="2"/>
  <c r="AC63" i="2" s="1"/>
  <c r="J148" i="2"/>
  <c r="AC82" i="2" s="1"/>
  <c r="J130" i="2"/>
  <c r="AC64" i="2" s="1"/>
  <c r="J133" i="2"/>
  <c r="AC67" i="2" s="1"/>
  <c r="J141" i="2"/>
  <c r="AC75" i="2" s="1"/>
  <c r="J128" i="2"/>
  <c r="AC62" i="2" s="1"/>
  <c r="J132" i="2"/>
  <c r="AC66" i="2" s="1"/>
  <c r="J157" i="2"/>
  <c r="AC91" i="2" s="1"/>
  <c r="J159" i="2"/>
  <c r="AC93" i="2" s="1"/>
  <c r="J161" i="2"/>
  <c r="AC95" i="2" s="1"/>
  <c r="J163" i="2"/>
  <c r="AC97" i="2" s="1"/>
  <c r="J165" i="2"/>
  <c r="AC99" i="2" s="1"/>
  <c r="J168" i="2"/>
  <c r="AC102" i="2" s="1"/>
  <c r="J134" i="2"/>
  <c r="AC68" i="2" s="1"/>
  <c r="J138" i="2"/>
  <c r="AC72" i="2" s="1"/>
  <c r="J142" i="2"/>
  <c r="AC76" i="2" s="1"/>
  <c r="J146" i="2"/>
  <c r="AC80" i="2" s="1"/>
  <c r="J170" i="2"/>
  <c r="AC104" i="2" s="1"/>
  <c r="J131" i="2"/>
  <c r="AC65" i="2" s="1"/>
  <c r="J135" i="2"/>
  <c r="AC69" i="2" s="1"/>
  <c r="J136" i="2"/>
  <c r="AC70" i="2" s="1"/>
  <c r="J139" i="2"/>
  <c r="AC73" i="2" s="1"/>
  <c r="J140" i="2"/>
  <c r="AC74" i="2" s="1"/>
  <c r="J143" i="2"/>
  <c r="AC77" i="2" s="1"/>
  <c r="J144" i="2"/>
  <c r="AC78" i="2" s="1"/>
  <c r="J152" i="2"/>
  <c r="AC86" i="2" s="1"/>
  <c r="J155" i="2"/>
  <c r="AC89" i="2" s="1"/>
  <c r="J166" i="2"/>
  <c r="AC100" i="2" s="1"/>
  <c r="J169" i="2"/>
  <c r="AC103" i="2" s="1"/>
  <c r="J154" i="2"/>
  <c r="AC88" i="2" s="1"/>
  <c r="J107" i="2"/>
  <c r="J115" i="2"/>
  <c r="J117" i="2"/>
  <c r="J123" i="2"/>
  <c r="J125" i="2"/>
  <c r="J126" i="2"/>
  <c r="J108" i="2"/>
  <c r="J120" i="2"/>
  <c r="J112" i="2"/>
  <c r="J116" i="2"/>
  <c r="J124" i="2"/>
  <c r="J111" i="2"/>
  <c r="J113" i="2"/>
  <c r="J119" i="2"/>
  <c r="J121" i="2"/>
  <c r="J110" i="2"/>
  <c r="J114" i="2"/>
  <c r="J118" i="2"/>
  <c r="J122" i="2"/>
  <c r="J109" i="2"/>
  <c r="J106" i="2"/>
  <c r="N32" i="2"/>
  <c r="S32" i="2" s="1"/>
  <c r="P32" i="2"/>
  <c r="P93" i="2"/>
  <c r="O88" i="2"/>
  <c r="V88" i="2" s="1"/>
  <c r="N99" i="2"/>
  <c r="S99" i="2" s="1"/>
  <c r="P62" i="2"/>
  <c r="N90" i="2"/>
  <c r="S90" i="2" s="1"/>
  <c r="O97" i="2"/>
  <c r="V97" i="2" s="1"/>
  <c r="P102" i="2"/>
  <c r="O62" i="2"/>
  <c r="U62" i="2" s="1"/>
  <c r="N86" i="2"/>
  <c r="S86" i="2" s="1"/>
  <c r="P88" i="2"/>
  <c r="O93" i="2"/>
  <c r="V93" i="2" s="1"/>
  <c r="N95" i="2"/>
  <c r="S95" i="2" s="1"/>
  <c r="P97" i="2"/>
  <c r="O102" i="2"/>
  <c r="V102" i="2" s="1"/>
  <c r="N104" i="2"/>
  <c r="S104" i="2" s="1"/>
  <c r="P19" i="2"/>
  <c r="O23" i="2"/>
  <c r="U23" i="2" s="1"/>
  <c r="P27" i="2"/>
  <c r="O31" i="2"/>
  <c r="U31" i="2" s="1"/>
  <c r="N46" i="2"/>
  <c r="S46" i="2" s="1"/>
  <c r="O54" i="2"/>
  <c r="U54" i="2" s="1"/>
  <c r="P54" i="2"/>
  <c r="O86" i="2"/>
  <c r="V86" i="2" s="1"/>
  <c r="O90" i="2"/>
  <c r="V90" i="2" s="1"/>
  <c r="O95" i="2"/>
  <c r="V95" i="2" s="1"/>
  <c r="O99" i="2"/>
  <c r="V99" i="2" s="1"/>
  <c r="O104" i="2"/>
  <c r="V104" i="2" s="1"/>
  <c r="O19" i="2"/>
  <c r="U19" i="2" s="1"/>
  <c r="P23" i="2"/>
  <c r="O27" i="2"/>
  <c r="U27" i="2" s="1"/>
  <c r="P31" i="2"/>
  <c r="N35" i="2"/>
  <c r="S35" i="2" s="1"/>
  <c r="P35" i="2"/>
  <c r="N63" i="2"/>
  <c r="S63" i="2" s="1"/>
  <c r="N85" i="2"/>
  <c r="S85" i="2" s="1"/>
  <c r="N87" i="2"/>
  <c r="S87" i="2" s="1"/>
  <c r="N89" i="2"/>
  <c r="S89" i="2" s="1"/>
  <c r="N91" i="2"/>
  <c r="S91" i="2" s="1"/>
  <c r="N94" i="2"/>
  <c r="S94" i="2" s="1"/>
  <c r="N96" i="2"/>
  <c r="S96" i="2" s="1"/>
  <c r="N98" i="2"/>
  <c r="S98" i="2" s="1"/>
  <c r="N101" i="2"/>
  <c r="S101" i="2" s="1"/>
  <c r="N103" i="2"/>
  <c r="S103" i="2" s="1"/>
  <c r="N41" i="2"/>
  <c r="S41" i="2" s="1"/>
  <c r="P50" i="2"/>
  <c r="N60" i="2"/>
  <c r="S60" i="2" s="1"/>
  <c r="O63" i="2"/>
  <c r="U63" i="2" s="1"/>
  <c r="O85" i="2"/>
  <c r="V85" i="2" s="1"/>
  <c r="O87" i="2"/>
  <c r="V87" i="2" s="1"/>
  <c r="O89" i="2"/>
  <c r="V89" i="2" s="1"/>
  <c r="O91" i="2"/>
  <c r="V91" i="2" s="1"/>
  <c r="O94" i="2"/>
  <c r="V94" i="2" s="1"/>
  <c r="O96" i="2"/>
  <c r="V96" i="2" s="1"/>
  <c r="O98" i="2"/>
  <c r="V98" i="2" s="1"/>
  <c r="O101" i="2"/>
  <c r="V101" i="2" s="1"/>
  <c r="O103" i="2"/>
  <c r="V103" i="2" s="1"/>
  <c r="O46" i="2"/>
  <c r="U46" i="2" s="1"/>
  <c r="O58" i="2"/>
  <c r="U58" i="2" s="1"/>
  <c r="P68" i="2"/>
  <c r="N68" i="2"/>
  <c r="S68" i="2" s="1"/>
  <c r="O68" i="2"/>
  <c r="U68" i="2" s="1"/>
  <c r="P69" i="2"/>
  <c r="N69" i="2"/>
  <c r="S69" i="2" s="1"/>
  <c r="O69" i="2"/>
  <c r="U69" i="2" s="1"/>
  <c r="P71" i="2"/>
  <c r="N71" i="2"/>
  <c r="S71" i="2" s="1"/>
  <c r="O71" i="2"/>
  <c r="U71" i="2" s="1"/>
  <c r="P74" i="2"/>
  <c r="N74" i="2"/>
  <c r="S74" i="2" s="1"/>
  <c r="O74" i="2"/>
  <c r="U74" i="2" s="1"/>
  <c r="P76" i="2"/>
  <c r="N76" i="2"/>
  <c r="S76" i="2" s="1"/>
  <c r="O76" i="2"/>
  <c r="U76" i="2" s="1"/>
  <c r="P77" i="2"/>
  <c r="N77" i="2"/>
  <c r="S77" i="2" s="1"/>
  <c r="O77" i="2"/>
  <c r="U77" i="2" s="1"/>
  <c r="P80" i="2"/>
  <c r="N80" i="2"/>
  <c r="S80" i="2" s="1"/>
  <c r="O80" i="2"/>
  <c r="U80" i="2" s="1"/>
  <c r="P92" i="2"/>
  <c r="N92" i="2"/>
  <c r="S92" i="2" s="1"/>
  <c r="O92" i="2"/>
  <c r="V92" i="2" s="1"/>
  <c r="P84" i="2"/>
  <c r="N84" i="2"/>
  <c r="S84" i="2" s="1"/>
  <c r="O84" i="2"/>
  <c r="V84" i="2" s="1"/>
  <c r="P64" i="2"/>
  <c r="N64" i="2"/>
  <c r="S64" i="2" s="1"/>
  <c r="O64" i="2"/>
  <c r="U64" i="2" s="1"/>
  <c r="P67" i="2"/>
  <c r="N67" i="2"/>
  <c r="S67" i="2" s="1"/>
  <c r="O67" i="2"/>
  <c r="U67" i="2" s="1"/>
  <c r="P78" i="2"/>
  <c r="N78" i="2"/>
  <c r="S78" i="2" s="1"/>
  <c r="O78" i="2"/>
  <c r="U78" i="2" s="1"/>
  <c r="P81" i="2"/>
  <c r="N81" i="2"/>
  <c r="S81" i="2" s="1"/>
  <c r="O81" i="2"/>
  <c r="U81" i="2" s="1"/>
  <c r="P66" i="2"/>
  <c r="N66" i="2"/>
  <c r="S66" i="2" s="1"/>
  <c r="O66" i="2"/>
  <c r="U66" i="2" s="1"/>
  <c r="O41" i="2"/>
  <c r="U41" i="2" s="1"/>
  <c r="O60" i="2"/>
  <c r="U60" i="2" s="1"/>
  <c r="P65" i="2"/>
  <c r="N65" i="2"/>
  <c r="S65" i="2" s="1"/>
  <c r="O65" i="2"/>
  <c r="U65" i="2" s="1"/>
  <c r="P70" i="2"/>
  <c r="N70" i="2"/>
  <c r="S70" i="2" s="1"/>
  <c r="O70" i="2"/>
  <c r="U70" i="2" s="1"/>
  <c r="P72" i="2"/>
  <c r="N72" i="2"/>
  <c r="S72" i="2" s="1"/>
  <c r="O72" i="2"/>
  <c r="U72" i="2" s="1"/>
  <c r="P73" i="2"/>
  <c r="N73" i="2"/>
  <c r="S73" i="2" s="1"/>
  <c r="O73" i="2"/>
  <c r="U73" i="2" s="1"/>
  <c r="P75" i="2"/>
  <c r="N75" i="2"/>
  <c r="S75" i="2" s="1"/>
  <c r="O75" i="2"/>
  <c r="U75" i="2" s="1"/>
  <c r="P79" i="2"/>
  <c r="N79" i="2"/>
  <c r="S79" i="2" s="1"/>
  <c r="O79" i="2"/>
  <c r="U79" i="2" s="1"/>
  <c r="P82" i="2"/>
  <c r="N82" i="2"/>
  <c r="S82" i="2" s="1"/>
  <c r="O82" i="2"/>
  <c r="U82" i="2" s="1"/>
  <c r="P100" i="2"/>
  <c r="N100" i="2"/>
  <c r="S100" i="2" s="1"/>
  <c r="O100" i="2"/>
  <c r="V100" i="2" s="1"/>
  <c r="P42" i="2"/>
  <c r="N42" i="2"/>
  <c r="S42" i="2" s="1"/>
  <c r="O42" i="2"/>
  <c r="U42" i="2" s="1"/>
  <c r="P45" i="2"/>
  <c r="N45" i="2"/>
  <c r="S45" i="2" s="1"/>
  <c r="O45" i="2"/>
  <c r="U45" i="2" s="1"/>
  <c r="P49" i="2"/>
  <c r="N49" i="2"/>
  <c r="S49" i="2" s="1"/>
  <c r="O49" i="2"/>
  <c r="U49" i="2" s="1"/>
  <c r="P53" i="2"/>
  <c r="N53" i="2"/>
  <c r="S53" i="2" s="1"/>
  <c r="O53" i="2"/>
  <c r="U53" i="2" s="1"/>
  <c r="P57" i="2"/>
  <c r="N57" i="2"/>
  <c r="S57" i="2" s="1"/>
  <c r="O57" i="2"/>
  <c r="U57" i="2" s="1"/>
  <c r="P40" i="2"/>
  <c r="N40" i="2"/>
  <c r="S40" i="2" s="1"/>
  <c r="O40" i="2"/>
  <c r="U40" i="2" s="1"/>
  <c r="P44" i="2"/>
  <c r="N44" i="2"/>
  <c r="S44" i="2" s="1"/>
  <c r="O44" i="2"/>
  <c r="U44" i="2" s="1"/>
  <c r="P43" i="2"/>
  <c r="N43" i="2"/>
  <c r="S43" i="2" s="1"/>
  <c r="O43" i="2"/>
  <c r="U43" i="2" s="1"/>
  <c r="P47" i="2"/>
  <c r="N47" i="2"/>
  <c r="S47" i="2" s="1"/>
  <c r="O47" i="2"/>
  <c r="U47" i="2" s="1"/>
  <c r="P48" i="2"/>
  <c r="N48" i="2"/>
  <c r="S48" i="2" s="1"/>
  <c r="O48" i="2"/>
  <c r="U48" i="2" s="1"/>
  <c r="P51" i="2"/>
  <c r="N51" i="2"/>
  <c r="S51" i="2" s="1"/>
  <c r="O51" i="2"/>
  <c r="U51" i="2" s="1"/>
  <c r="P52" i="2"/>
  <c r="N52" i="2"/>
  <c r="S52" i="2" s="1"/>
  <c r="O52" i="2"/>
  <c r="U52" i="2" s="1"/>
  <c r="P55" i="2"/>
  <c r="N55" i="2"/>
  <c r="S55" i="2" s="1"/>
  <c r="O55" i="2"/>
  <c r="U55" i="2" s="1"/>
  <c r="P56" i="2"/>
  <c r="N56" i="2"/>
  <c r="S56" i="2" s="1"/>
  <c r="O56" i="2"/>
  <c r="U56" i="2" s="1"/>
  <c r="P59" i="2"/>
  <c r="N59" i="2"/>
  <c r="S59" i="2" s="1"/>
  <c r="O59" i="2"/>
  <c r="U59" i="2" s="1"/>
  <c r="O24" i="2"/>
  <c r="U24" i="2" s="1"/>
  <c r="N24" i="2"/>
  <c r="S24" i="2" s="1"/>
  <c r="P24" i="2"/>
  <c r="O28" i="2"/>
  <c r="U28" i="2" s="1"/>
  <c r="N28" i="2"/>
  <c r="S28" i="2" s="1"/>
  <c r="P28" i="2"/>
  <c r="O36" i="2"/>
  <c r="U36" i="2" s="1"/>
  <c r="N36" i="2"/>
  <c r="S36" i="2" s="1"/>
  <c r="P36" i="2"/>
  <c r="O22" i="2"/>
  <c r="U22" i="2" s="1"/>
  <c r="N22" i="2"/>
  <c r="S22" i="2" s="1"/>
  <c r="P22" i="2"/>
  <c r="O30" i="2"/>
  <c r="U30" i="2" s="1"/>
  <c r="N30" i="2"/>
  <c r="S30" i="2" s="1"/>
  <c r="P30" i="2"/>
  <c r="O33" i="2"/>
  <c r="U33" i="2" s="1"/>
  <c r="N33" i="2"/>
  <c r="S33" i="2" s="1"/>
  <c r="P33" i="2"/>
  <c r="O37" i="2"/>
  <c r="U37" i="2" s="1"/>
  <c r="N37" i="2"/>
  <c r="S37" i="2" s="1"/>
  <c r="P37" i="2"/>
  <c r="O20" i="2"/>
  <c r="U20" i="2" s="1"/>
  <c r="N20" i="2"/>
  <c r="S20" i="2" s="1"/>
  <c r="P20" i="2"/>
  <c r="O26" i="2"/>
  <c r="U26" i="2" s="1"/>
  <c r="N26" i="2"/>
  <c r="S26" i="2" s="1"/>
  <c r="P26" i="2"/>
  <c r="O34" i="2"/>
  <c r="U34" i="2" s="1"/>
  <c r="N34" i="2"/>
  <c r="S34" i="2" s="1"/>
  <c r="P34" i="2"/>
  <c r="O25" i="2"/>
  <c r="U25" i="2" s="1"/>
  <c r="N25" i="2"/>
  <c r="S25" i="2" s="1"/>
  <c r="P25" i="2"/>
  <c r="O29" i="2"/>
  <c r="U29" i="2" s="1"/>
  <c r="N29" i="2"/>
  <c r="S29" i="2" s="1"/>
  <c r="P29" i="2"/>
  <c r="O38" i="2"/>
  <c r="U38" i="2" s="1"/>
  <c r="N38" i="2"/>
  <c r="S38" i="2" s="1"/>
  <c r="P38" i="2"/>
  <c r="O18" i="2"/>
  <c r="U18" i="2" s="1"/>
  <c r="N18" i="2"/>
  <c r="S18" i="2" s="1"/>
  <c r="P18" i="2"/>
  <c r="S54" i="2"/>
  <c r="S50" i="2"/>
  <c r="S88" i="2"/>
  <c r="S93" i="2"/>
  <c r="S97" i="2"/>
  <c r="S102" i="2"/>
  <c r="M195" i="1"/>
  <c r="O195" i="1"/>
  <c r="N195" i="1"/>
  <c r="N192" i="2" l="1"/>
  <c r="S192" i="2" s="1"/>
  <c r="O179" i="2"/>
  <c r="N175" i="2"/>
  <c r="S175" i="2" s="1"/>
  <c r="O176" i="2"/>
  <c r="P174" i="2"/>
  <c r="P178" i="2"/>
  <c r="O187" i="2"/>
  <c r="O192" i="2"/>
  <c r="P185" i="2"/>
  <c r="O186" i="2"/>
  <c r="N179" i="2"/>
  <c r="S179" i="2" s="1"/>
  <c r="P186" i="2"/>
  <c r="O184" i="2"/>
  <c r="N191" i="2"/>
  <c r="S191" i="2" s="1"/>
  <c r="O181" i="2"/>
  <c r="P190" i="2"/>
  <c r="N180" i="2"/>
  <c r="S180" i="2" s="1"/>
  <c r="P189" i="2"/>
  <c r="O190" i="2"/>
  <c r="N187" i="2"/>
  <c r="S187" i="2" s="1"/>
  <c r="P181" i="2"/>
  <c r="O191" i="2"/>
  <c r="O183" i="2"/>
  <c r="O175" i="2"/>
  <c r="O188" i="2"/>
  <c r="O180" i="2"/>
  <c r="O172" i="2"/>
  <c r="O189" i="2"/>
  <c r="N183" i="2"/>
  <c r="S183" i="2" s="1"/>
  <c r="P177" i="2"/>
  <c r="O173" i="2"/>
  <c r="N188" i="2"/>
  <c r="S188" i="2" s="1"/>
  <c r="P182" i="2"/>
  <c r="O178" i="2"/>
  <c r="N172" i="2"/>
  <c r="S172" i="2" s="1"/>
  <c r="O185" i="2"/>
  <c r="P173" i="2"/>
  <c r="N184" i="2"/>
  <c r="S184" i="2" s="1"/>
  <c r="O174" i="2"/>
  <c r="O177" i="2"/>
  <c r="N176" i="2"/>
  <c r="S176" i="2" s="1"/>
  <c r="O182" i="2"/>
  <c r="N169" i="2" a="1"/>
  <c r="P169" i="2" s="1"/>
  <c r="N155" i="2" a="1"/>
  <c r="P155" i="2" s="1"/>
  <c r="N168" i="2" a="1"/>
  <c r="N168" i="2" s="1"/>
  <c r="S168" i="2" s="1"/>
  <c r="N163" i="2" a="1"/>
  <c r="N163" i="2" s="1"/>
  <c r="S163" i="2" s="1"/>
  <c r="N159" i="2" a="1"/>
  <c r="N159" i="2" s="1"/>
  <c r="S159" i="2" s="1"/>
  <c r="N164" i="2" a="1"/>
  <c r="P164" i="2" s="1"/>
  <c r="N160" i="2" a="1"/>
  <c r="P160" i="2" s="1"/>
  <c r="N156" i="2" a="1"/>
  <c r="P156" i="2" s="1"/>
  <c r="N150" i="2" a="1"/>
  <c r="P150" i="2" s="1"/>
  <c r="N151" i="2" a="1"/>
  <c r="P151" i="2" s="1"/>
  <c r="N154" i="2" a="1"/>
  <c r="N154" i="2" s="1"/>
  <c r="S154" i="2" s="1"/>
  <c r="N166" i="2" a="1"/>
  <c r="N166" i="2" s="1"/>
  <c r="S166" i="2" s="1"/>
  <c r="N152" i="2" a="1"/>
  <c r="N152" i="2" s="1"/>
  <c r="S152" i="2" s="1"/>
  <c r="N170" i="2" a="1"/>
  <c r="N170" i="2" s="1"/>
  <c r="S170" i="2" s="1"/>
  <c r="N165" i="2" a="1"/>
  <c r="P165" i="2" s="1"/>
  <c r="N161" i="2" a="1"/>
  <c r="P161" i="2" s="1"/>
  <c r="N157" i="2" a="1"/>
  <c r="P157" i="2" s="1"/>
  <c r="N167" i="2" a="1"/>
  <c r="N167" i="2" s="1"/>
  <c r="S167" i="2" s="1"/>
  <c r="N162" i="2" a="1"/>
  <c r="N162" i="2" s="1"/>
  <c r="S162" i="2" s="1"/>
  <c r="N158" i="2" a="1"/>
  <c r="N158" i="2" s="1"/>
  <c r="S158" i="2" s="1"/>
  <c r="N153" i="2" a="1"/>
  <c r="N153" i="2" s="1"/>
  <c r="S153" i="2" s="1"/>
  <c r="N143" i="2" a="1"/>
  <c r="N143" i="2" s="1"/>
  <c r="S143" i="2" s="1"/>
  <c r="N139" i="2" a="1"/>
  <c r="N139" i="2" s="1"/>
  <c r="S139" i="2" s="1"/>
  <c r="N135" i="2" a="1"/>
  <c r="N135" i="2" s="1"/>
  <c r="S135" i="2" s="1"/>
  <c r="N146" i="2" a="1"/>
  <c r="P146" i="2" s="1"/>
  <c r="N138" i="2" a="1"/>
  <c r="P138" i="2" s="1"/>
  <c r="N132" i="2" a="1"/>
  <c r="N132" i="2" s="1"/>
  <c r="S132" i="2" s="1"/>
  <c r="N141" i="2" a="1"/>
  <c r="P141" i="2" s="1"/>
  <c r="N130" i="2" a="1"/>
  <c r="O130" i="2" s="1"/>
  <c r="N129" i="2" a="1"/>
  <c r="P129" i="2" s="1"/>
  <c r="N145" i="2" a="1"/>
  <c r="P145" i="2" s="1"/>
  <c r="N144" i="2" a="1"/>
  <c r="P144" i="2" s="1"/>
  <c r="N140" i="2" a="1"/>
  <c r="P140" i="2" s="1"/>
  <c r="N136" i="2" a="1"/>
  <c r="P136" i="2" s="1"/>
  <c r="N131" i="2" a="1"/>
  <c r="P131" i="2" s="1"/>
  <c r="N142" i="2" a="1"/>
  <c r="N142" i="2" s="1"/>
  <c r="S142" i="2" s="1"/>
  <c r="N134" i="2" a="1"/>
  <c r="N134" i="2" s="1"/>
  <c r="S134" i="2" s="1"/>
  <c r="N128" i="2" a="1"/>
  <c r="P128" i="2" s="1"/>
  <c r="N133" i="2" a="1"/>
  <c r="P133" i="2" s="1"/>
  <c r="N148" i="2" a="1"/>
  <c r="N148" i="2" s="1"/>
  <c r="S148" i="2" s="1"/>
  <c r="N147" i="2" a="1"/>
  <c r="N147" i="2" s="1"/>
  <c r="S147" i="2" s="1"/>
  <c r="N137" i="2" a="1"/>
  <c r="P137" i="2" s="1"/>
  <c r="N122" i="2" a="1"/>
  <c r="P122" i="2" s="1"/>
  <c r="AC56" i="2"/>
  <c r="N114" i="2" a="1"/>
  <c r="N114" i="2" s="1"/>
  <c r="S114" i="2" s="1"/>
  <c r="AC48" i="2"/>
  <c r="N121" i="2" a="1"/>
  <c r="N121" i="2" s="1"/>
  <c r="S121" i="2" s="1"/>
  <c r="AC55" i="2"/>
  <c r="N113" i="2" a="1"/>
  <c r="N113" i="2" s="1"/>
  <c r="S113" i="2" s="1"/>
  <c r="AC47" i="2"/>
  <c r="N124" i="2" a="1"/>
  <c r="N124" i="2" s="1"/>
  <c r="S124" i="2" s="1"/>
  <c r="AC58" i="2"/>
  <c r="N112" i="2" a="1"/>
  <c r="P112" i="2" s="1"/>
  <c r="AC46" i="2"/>
  <c r="N108" i="2" a="1"/>
  <c r="P108" i="2" s="1"/>
  <c r="AC42" i="2"/>
  <c r="N125" i="2" a="1"/>
  <c r="N125" i="2" s="1"/>
  <c r="S125" i="2" s="1"/>
  <c r="AC59" i="2"/>
  <c r="N117" i="2" a="1"/>
  <c r="P117" i="2" s="1"/>
  <c r="AC51" i="2"/>
  <c r="N107" i="2" a="1"/>
  <c r="P107" i="2" s="1"/>
  <c r="AC41" i="2"/>
  <c r="N109" i="2" a="1"/>
  <c r="N109" i="2" s="1"/>
  <c r="S109" i="2" s="1"/>
  <c r="AC43" i="2"/>
  <c r="N118" i="2" a="1"/>
  <c r="P118" i="2" s="1"/>
  <c r="AC52" i="2"/>
  <c r="N110" i="2" a="1"/>
  <c r="P110" i="2" s="1"/>
  <c r="AC44" i="2"/>
  <c r="N119" i="2" a="1"/>
  <c r="N119" i="2" s="1"/>
  <c r="S119" i="2" s="1"/>
  <c r="AC53" i="2"/>
  <c r="N111" i="2" a="1"/>
  <c r="P111" i="2" s="1"/>
  <c r="AC45" i="2"/>
  <c r="N116" i="2" a="1"/>
  <c r="P116" i="2" s="1"/>
  <c r="AC50" i="2"/>
  <c r="N120" i="2" a="1"/>
  <c r="P120" i="2" s="1"/>
  <c r="AC54" i="2"/>
  <c r="N126" i="2" a="1"/>
  <c r="N126" i="2" s="1"/>
  <c r="S126" i="2" s="1"/>
  <c r="AC60" i="2"/>
  <c r="N123" i="2" a="1"/>
  <c r="N123" i="2" s="1"/>
  <c r="S123" i="2" s="1"/>
  <c r="AC57" i="2"/>
  <c r="N115" i="2" a="1"/>
  <c r="P115" i="2" s="1"/>
  <c r="AC49" i="2"/>
  <c r="N106" i="2" a="1"/>
  <c r="P106" i="2" s="1"/>
  <c r="AC40" i="2"/>
  <c r="O135" i="2" l="1"/>
  <c r="O159" i="2"/>
  <c r="O155" i="2"/>
  <c r="O168" i="2"/>
  <c r="O156" i="2"/>
  <c r="O111" i="2"/>
  <c r="N136" i="2"/>
  <c r="S136" i="2" s="1"/>
  <c r="O164" i="2"/>
  <c r="P168" i="2"/>
  <c r="P162" i="2"/>
  <c r="N150" i="2"/>
  <c r="S150" i="2" s="1"/>
  <c r="O109" i="2"/>
  <c r="O125" i="2"/>
  <c r="N151" i="2"/>
  <c r="S151" i="2" s="1"/>
  <c r="N133" i="2"/>
  <c r="S133" i="2" s="1"/>
  <c r="P147" i="2"/>
  <c r="P139" i="2"/>
  <c r="N111" i="2"/>
  <c r="S111" i="2" s="1"/>
  <c r="O108" i="2"/>
  <c r="O137" i="2"/>
  <c r="P124" i="2"/>
  <c r="O123" i="2"/>
  <c r="O126" i="2"/>
  <c r="O128" i="2"/>
  <c r="O131" i="2"/>
  <c r="N106" i="2"/>
  <c r="S106" i="2" s="1"/>
  <c r="N107" i="2"/>
  <c r="S107" i="2" s="1"/>
  <c r="P170" i="2"/>
  <c r="O152" i="2"/>
  <c r="O147" i="2"/>
  <c r="O167" i="2"/>
  <c r="N128" i="2"/>
  <c r="S128" i="2" s="1"/>
  <c r="P125" i="2"/>
  <c r="P113" i="2"/>
  <c r="P152" i="2"/>
  <c r="O120" i="2"/>
  <c r="O118" i="2"/>
  <c r="N120" i="2"/>
  <c r="S120" i="2" s="1"/>
  <c r="P109" i="2"/>
  <c r="N118" i="2"/>
  <c r="S118" i="2" s="1"/>
  <c r="O133" i="2"/>
  <c r="O161" i="2"/>
  <c r="O146" i="2"/>
  <c r="O140" i="2"/>
  <c r="O169" i="2"/>
  <c r="O151" i="2"/>
  <c r="O150" i="2"/>
  <c r="O160" i="2"/>
  <c r="O129" i="2"/>
  <c r="N157" i="2"/>
  <c r="S157" i="2" s="1"/>
  <c r="P163" i="2"/>
  <c r="N138" i="2"/>
  <c r="S138" i="2" s="1"/>
  <c r="O124" i="2"/>
  <c r="P143" i="2"/>
  <c r="N169" i="2"/>
  <c r="S169" i="2" s="1"/>
  <c r="P121" i="2"/>
  <c r="N156" i="2"/>
  <c r="S156" i="2" s="1"/>
  <c r="N164" i="2"/>
  <c r="S164" i="2" s="1"/>
  <c r="N122" i="2"/>
  <c r="S122" i="2" s="1"/>
  <c r="N161" i="2"/>
  <c r="S161" i="2" s="1"/>
  <c r="O134" i="2"/>
  <c r="N160" i="2"/>
  <c r="S160" i="2" s="1"/>
  <c r="O163" i="2"/>
  <c r="P159" i="2"/>
  <c r="O170" i="2"/>
  <c r="N155" i="2"/>
  <c r="S155" i="2" s="1"/>
  <c r="P148" i="2"/>
  <c r="O166" i="2"/>
  <c r="N146" i="2"/>
  <c r="S146" i="2" s="1"/>
  <c r="O115" i="2"/>
  <c r="O116" i="2"/>
  <c r="O110" i="2"/>
  <c r="N115" i="2"/>
  <c r="S115" i="2" s="1"/>
  <c r="P126" i="2"/>
  <c r="N116" i="2"/>
  <c r="S116" i="2" s="1"/>
  <c r="O119" i="2"/>
  <c r="P123" i="2"/>
  <c r="N110" i="2"/>
  <c r="S110" i="2" s="1"/>
  <c r="P119" i="2"/>
  <c r="O107" i="2"/>
  <c r="O141" i="2"/>
  <c r="O157" i="2"/>
  <c r="O165" i="2"/>
  <c r="O138" i="2"/>
  <c r="O112" i="2"/>
  <c r="O136" i="2"/>
  <c r="O144" i="2"/>
  <c r="O145" i="2"/>
  <c r="O122" i="2"/>
  <c r="N141" i="2"/>
  <c r="S141" i="2" s="1"/>
  <c r="P132" i="2"/>
  <c r="N165" i="2"/>
  <c r="S165" i="2" s="1"/>
  <c r="P134" i="2"/>
  <c r="O142" i="2"/>
  <c r="N112" i="2"/>
  <c r="S112" i="2" s="1"/>
  <c r="P135" i="2"/>
  <c r="O139" i="2"/>
  <c r="N144" i="2"/>
  <c r="S144" i="2" s="1"/>
  <c r="P166" i="2"/>
  <c r="O154" i="2"/>
  <c r="O113" i="2"/>
  <c r="N145" i="2"/>
  <c r="S145" i="2" s="1"/>
  <c r="P153" i="2"/>
  <c r="O158" i="2"/>
  <c r="P114" i="2"/>
  <c r="O148" i="2"/>
  <c r="O132" i="2"/>
  <c r="N137" i="2"/>
  <c r="S137" i="2" s="1"/>
  <c r="O153" i="2"/>
  <c r="P167" i="2"/>
  <c r="O162" i="2"/>
  <c r="P158" i="2"/>
  <c r="P142" i="2"/>
  <c r="N131" i="2"/>
  <c r="S131" i="2" s="1"/>
  <c r="O143" i="2"/>
  <c r="P154" i="2"/>
  <c r="N129" i="2"/>
  <c r="S129" i="2" s="1"/>
  <c r="N108" i="2"/>
  <c r="S108" i="2" s="1"/>
  <c r="N140" i="2"/>
  <c r="S140" i="2" s="1"/>
  <c r="O121" i="2"/>
  <c r="O114" i="2"/>
  <c r="O106" i="2"/>
  <c r="N130" i="2"/>
  <c r="S130" i="2" s="1"/>
  <c r="P130" i="2"/>
  <c r="N117" i="2"/>
  <c r="S117" i="2" s="1"/>
  <c r="O117" i="2"/>
</calcChain>
</file>

<file path=xl/sharedStrings.xml><?xml version="1.0" encoding="utf-8"?>
<sst xmlns="http://schemas.openxmlformats.org/spreadsheetml/2006/main" count="108" uniqueCount="97">
  <si>
    <t>x0</t>
    <phoneticPr fontId="2"/>
  </si>
  <si>
    <t>Cn</t>
    <phoneticPr fontId="2"/>
  </si>
  <si>
    <t>n</t>
    <phoneticPr fontId="2"/>
  </si>
  <si>
    <t>A</t>
    <phoneticPr fontId="2"/>
  </si>
  <si>
    <t>E</t>
    <phoneticPr fontId="2"/>
  </si>
  <si>
    <t>x</t>
    <phoneticPr fontId="2"/>
  </si>
  <si>
    <t>dx</t>
    <phoneticPr fontId="2"/>
  </si>
  <si>
    <t>Hn</t>
    <phoneticPr fontId="2"/>
  </si>
  <si>
    <t>Re</t>
    <phoneticPr fontId="2"/>
  </si>
  <si>
    <t>cos</t>
    <phoneticPr fontId="2"/>
  </si>
  <si>
    <t>Im</t>
    <phoneticPr fontId="2"/>
  </si>
  <si>
    <t>Re</t>
    <phoneticPr fontId="2"/>
  </si>
  <si>
    <t>Im</t>
    <phoneticPr fontId="2"/>
  </si>
  <si>
    <t>sum</t>
    <phoneticPr fontId="2"/>
  </si>
  <si>
    <t>sin</t>
    <phoneticPr fontId="2"/>
  </si>
  <si>
    <t>Im</t>
    <phoneticPr fontId="2"/>
  </si>
  <si>
    <t>|ψ|^2</t>
    <phoneticPr fontId="2"/>
  </si>
  <si>
    <t>x</t>
    <phoneticPr fontId="2"/>
  </si>
  <si>
    <t>Re軸回転</t>
    <rPh sb="2" eb="3">
      <t>ジク</t>
    </rPh>
    <rPh sb="3" eb="5">
      <t>カイテン</t>
    </rPh>
    <phoneticPr fontId="2"/>
  </si>
  <si>
    <t>x軸回転</t>
    <rPh sb="1" eb="2">
      <t>ジク</t>
    </rPh>
    <rPh sb="2" eb="4">
      <t>カイテン</t>
    </rPh>
    <phoneticPr fontId="2"/>
  </si>
  <si>
    <t>混合</t>
    <rPh sb="0" eb="2">
      <t>コンゴウ</t>
    </rPh>
    <phoneticPr fontId="2"/>
  </si>
  <si>
    <t>x軸</t>
    <rPh sb="1" eb="2">
      <t>ジク</t>
    </rPh>
    <phoneticPr fontId="2"/>
  </si>
  <si>
    <t>Re軸</t>
    <rPh sb="2" eb="3">
      <t>ジク</t>
    </rPh>
    <phoneticPr fontId="2"/>
  </si>
  <si>
    <t>Im軸</t>
    <rPh sb="2" eb="3">
      <t>ジク</t>
    </rPh>
    <phoneticPr fontId="2"/>
  </si>
  <si>
    <t>x0</t>
    <phoneticPr fontId="2"/>
  </si>
  <si>
    <t>Re0</t>
    <phoneticPr fontId="2"/>
  </si>
  <si>
    <t>Im0</t>
    <phoneticPr fontId="2"/>
  </si>
  <si>
    <t>Re</t>
    <phoneticPr fontId="2"/>
  </si>
  <si>
    <t>Im</t>
    <phoneticPr fontId="2"/>
  </si>
  <si>
    <t>確率密度（重ね前）</t>
    <rPh sb="0" eb="2">
      <t>カクリツ</t>
    </rPh>
    <rPh sb="2" eb="4">
      <t>ミツド</t>
    </rPh>
    <rPh sb="5" eb="6">
      <t>カサ</t>
    </rPh>
    <rPh sb="7" eb="8">
      <t>マエ</t>
    </rPh>
    <phoneticPr fontId="2"/>
  </si>
  <si>
    <t>確率密度（重ね後）</t>
    <rPh sb="0" eb="2">
      <t>カクリツ</t>
    </rPh>
    <rPh sb="2" eb="4">
      <t>ミツド</t>
    </rPh>
    <rPh sb="5" eb="6">
      <t>カサ</t>
    </rPh>
    <rPh sb="7" eb="8">
      <t>ゴ</t>
    </rPh>
    <phoneticPr fontId="2"/>
  </si>
  <si>
    <t>波動関数（重ね前）</t>
    <rPh sb="0" eb="2">
      <t>ハドウ</t>
    </rPh>
    <rPh sb="2" eb="4">
      <t>カンスウ</t>
    </rPh>
    <rPh sb="5" eb="6">
      <t>カサ</t>
    </rPh>
    <rPh sb="7" eb="8">
      <t>マエ</t>
    </rPh>
    <phoneticPr fontId="2"/>
  </si>
  <si>
    <t>波動関数（重ね後）</t>
    <rPh sb="0" eb="2">
      <t>ハドウ</t>
    </rPh>
    <rPh sb="2" eb="4">
      <t>カンスウ</t>
    </rPh>
    <rPh sb="5" eb="6">
      <t>カサ</t>
    </rPh>
    <rPh sb="7" eb="8">
      <t>ゴ</t>
    </rPh>
    <phoneticPr fontId="2"/>
  </si>
  <si>
    <t>ポテンシャル</t>
    <phoneticPr fontId="2"/>
  </si>
  <si>
    <t>ポテンシャル</t>
    <phoneticPr fontId="2"/>
  </si>
  <si>
    <t>ｘ</t>
    <phoneticPr fontId="2"/>
  </si>
  <si>
    <t>回転行列</t>
    <rPh sb="0" eb="2">
      <t>カイテン</t>
    </rPh>
    <rPh sb="2" eb="4">
      <t>ギョウレツ</t>
    </rPh>
    <phoneticPr fontId="2"/>
  </si>
  <si>
    <t>ｘ</t>
    <phoneticPr fontId="2"/>
  </si>
  <si>
    <t>平行移動</t>
    <rPh sb="0" eb="2">
      <t>ヘイコウ</t>
    </rPh>
    <rPh sb="2" eb="4">
      <t>イドウ</t>
    </rPh>
    <phoneticPr fontId="2"/>
  </si>
  <si>
    <t>平行移動後</t>
    <rPh sb="0" eb="2">
      <t>ヘイコウ</t>
    </rPh>
    <rPh sb="2" eb="4">
      <t>イドウ</t>
    </rPh>
    <rPh sb="4" eb="5">
      <t>ゴ</t>
    </rPh>
    <phoneticPr fontId="2"/>
  </si>
  <si>
    <t>時を刻むところ</t>
    <rPh sb="0" eb="1">
      <t>トキ</t>
    </rPh>
    <rPh sb="2" eb="3">
      <t>キザ</t>
    </rPh>
    <phoneticPr fontId="2"/>
  </si>
  <si>
    <t>ψの規格化やり直し</t>
    <rPh sb="2" eb="5">
      <t>キカクカ</t>
    </rPh>
    <rPh sb="7" eb="8">
      <t>ナオ</t>
    </rPh>
    <phoneticPr fontId="2"/>
  </si>
  <si>
    <t>マックスエックス</t>
    <phoneticPr fontId="2"/>
  </si>
  <si>
    <t>エルミート多項式</t>
    <rPh sb="5" eb="8">
      <t>タコウシキ</t>
    </rPh>
    <phoneticPr fontId="2"/>
  </si>
  <si>
    <t>H0</t>
    <phoneticPr fontId="2"/>
  </si>
  <si>
    <t>H1</t>
    <phoneticPr fontId="2"/>
  </si>
  <si>
    <t>H2</t>
    <phoneticPr fontId="2"/>
  </si>
  <si>
    <t>φ2</t>
    <phoneticPr fontId="2"/>
  </si>
  <si>
    <t>Reψ0</t>
    <phoneticPr fontId="2"/>
  </si>
  <si>
    <t>Reψ1</t>
    <phoneticPr fontId="2"/>
  </si>
  <si>
    <t>Reψ2</t>
    <phoneticPr fontId="2"/>
  </si>
  <si>
    <t>φ0</t>
    <phoneticPr fontId="2"/>
  </si>
  <si>
    <t>φ1</t>
    <phoneticPr fontId="2"/>
  </si>
  <si>
    <t>C0φ0</t>
    <phoneticPr fontId="2"/>
  </si>
  <si>
    <t>C1φ1</t>
    <phoneticPr fontId="2"/>
  </si>
  <si>
    <t>C2φ2</t>
    <phoneticPr fontId="2"/>
  </si>
  <si>
    <t>exp</t>
    <phoneticPr fontId="2"/>
  </si>
  <si>
    <t>Imψ0</t>
    <phoneticPr fontId="2"/>
  </si>
  <si>
    <t>Imψ1</t>
    <phoneticPr fontId="2"/>
  </si>
  <si>
    <t>Imψ2</t>
    <phoneticPr fontId="2"/>
  </si>
  <si>
    <t>まとめ</t>
    <phoneticPr fontId="2"/>
  </si>
  <si>
    <t>準備</t>
    <rPh sb="0" eb="2">
      <t>ジュンビ</t>
    </rPh>
    <phoneticPr fontId="2"/>
  </si>
  <si>
    <t>規格化しなおして</t>
    <rPh sb="0" eb="3">
      <t>キカクカ</t>
    </rPh>
    <phoneticPr fontId="2"/>
  </si>
  <si>
    <t>ψ0</t>
    <phoneticPr fontId="2"/>
  </si>
  <si>
    <t>ψ1</t>
    <phoneticPr fontId="2"/>
  </si>
  <si>
    <t>ψ2</t>
    <phoneticPr fontId="2"/>
  </si>
  <si>
    <t>Σψ</t>
    <phoneticPr fontId="2"/>
  </si>
  <si>
    <t>ReΣψ</t>
    <phoneticPr fontId="2"/>
  </si>
  <si>
    <t>Reψ1</t>
    <phoneticPr fontId="2"/>
  </si>
  <si>
    <t>Reψ2</t>
    <phoneticPr fontId="2"/>
  </si>
  <si>
    <t>Imψ0</t>
    <phoneticPr fontId="2"/>
  </si>
  <si>
    <t>Imψ2</t>
    <phoneticPr fontId="2"/>
  </si>
  <si>
    <t>|ψ0|^2</t>
    <phoneticPr fontId="2"/>
  </si>
  <si>
    <t>|ψ1|^2</t>
    <phoneticPr fontId="2"/>
  </si>
  <si>
    <t>|ψ2|^2</t>
    <phoneticPr fontId="2"/>
  </si>
  <si>
    <t>|Σψ|^2</t>
    <phoneticPr fontId="2"/>
  </si>
  <si>
    <t>ReΣψ</t>
    <phoneticPr fontId="2"/>
  </si>
  <si>
    <t>ImΣψ</t>
    <phoneticPr fontId="2"/>
  </si>
  <si>
    <t>|Σψ|^2</t>
    <phoneticPr fontId="2"/>
  </si>
  <si>
    <t>ImΣψ</t>
    <phoneticPr fontId="2"/>
  </si>
  <si>
    <t>量子数</t>
    <rPh sb="0" eb="3">
      <t>リョウシスウ</t>
    </rPh>
    <phoneticPr fontId="2"/>
  </si>
  <si>
    <t>定数</t>
    <rPh sb="0" eb="2">
      <t>テイスウ</t>
    </rPh>
    <phoneticPr fontId="2"/>
  </si>
  <si>
    <t>規格化定数</t>
    <rPh sb="0" eb="3">
      <t>キカクカ</t>
    </rPh>
    <rPh sb="3" eb="5">
      <t>テイスウ</t>
    </rPh>
    <phoneticPr fontId="2"/>
  </si>
  <si>
    <t>エネルギー固有値</t>
    <rPh sb="5" eb="8">
      <t>コユウチ</t>
    </rPh>
    <phoneticPr fontId="2"/>
  </si>
  <si>
    <t>振り子の振れ幅</t>
    <rPh sb="0" eb="1">
      <t>フ</t>
    </rPh>
    <rPh sb="2" eb="3">
      <t>コ</t>
    </rPh>
    <rPh sb="4" eb="5">
      <t>フ</t>
    </rPh>
    <rPh sb="6" eb="7">
      <t>ハバ</t>
    </rPh>
    <phoneticPr fontId="2"/>
  </si>
  <si>
    <t>基準線ψ0</t>
    <rPh sb="0" eb="2">
      <t>キジュン</t>
    </rPh>
    <rPh sb="2" eb="3">
      <t>セン</t>
    </rPh>
    <phoneticPr fontId="2"/>
  </si>
  <si>
    <t>基準線ψ1</t>
    <rPh sb="0" eb="2">
      <t>キジュン</t>
    </rPh>
    <rPh sb="2" eb="3">
      <t>セン</t>
    </rPh>
    <phoneticPr fontId="2"/>
  </si>
  <si>
    <t>基準線ψ2</t>
    <rPh sb="0" eb="2">
      <t>キジュン</t>
    </rPh>
    <rPh sb="2" eb="3">
      <t>セン</t>
    </rPh>
    <phoneticPr fontId="2"/>
  </si>
  <si>
    <t>基準線Σψ</t>
    <rPh sb="0" eb="2">
      <t>キジュン</t>
    </rPh>
    <rPh sb="2" eb="3">
      <t>セン</t>
    </rPh>
    <phoneticPr fontId="2"/>
  </si>
  <si>
    <t>|ψ2|^2</t>
    <phoneticPr fontId="2"/>
  </si>
  <si>
    <t>|ψ0|^2</t>
    <phoneticPr fontId="2"/>
  </si>
  <si>
    <t>|ψ1|^2</t>
    <phoneticPr fontId="2"/>
  </si>
  <si>
    <t>|Σψ|^2</t>
    <phoneticPr fontId="2"/>
  </si>
  <si>
    <t>基準線|ψ0|^2</t>
    <rPh sb="0" eb="2">
      <t>キジュン</t>
    </rPh>
    <rPh sb="2" eb="3">
      <t>セン</t>
    </rPh>
    <phoneticPr fontId="2"/>
  </si>
  <si>
    <t>基準線|ψ1|^2</t>
    <rPh sb="0" eb="2">
      <t>キジュン</t>
    </rPh>
    <rPh sb="2" eb="3">
      <t>セン</t>
    </rPh>
    <phoneticPr fontId="2"/>
  </si>
  <si>
    <t>基準線|ψ2|^2</t>
    <rPh sb="0" eb="2">
      <t>キジュン</t>
    </rPh>
    <rPh sb="2" eb="3">
      <t>セン</t>
    </rPh>
    <phoneticPr fontId="2"/>
  </si>
  <si>
    <t>基準線|Σψ|^2</t>
    <rPh sb="0" eb="3">
      <t>キジュンセン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</si>
</sst>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9" fontId="0" fillId="0" borderId="0" xfId="1" applyFont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2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0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基礎式!$D$74</c:f>
              <c:strCache>
                <c:ptCount val="1"/>
                <c:pt idx="0">
                  <c:v>sum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基礎式!$C$75:$C$95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基礎式!$D$75:$D$95</c:f>
              <c:numCache>
                <c:formatCode>General</c:formatCode>
                <c:ptCount val="21"/>
                <c:pt idx="0">
                  <c:v>8.496154492147627E-3</c:v>
                </c:pt>
                <c:pt idx="1">
                  <c:v>1.4312343503236801E-2</c:v>
                </c:pt>
                <c:pt idx="2">
                  <c:v>2.0556729466127112E-2</c:v>
                </c:pt>
                <c:pt idx="3">
                  <c:v>2.4217680189915727E-2</c:v>
                </c:pt>
                <c:pt idx="4">
                  <c:v>2.143004785077568E-2</c:v>
                </c:pt>
                <c:pt idx="5">
                  <c:v>1.0416715010737848E-2</c:v>
                </c:pt>
                <c:pt idx="6">
                  <c:v>-4.3545961078853002E-3</c:v>
                </c:pt>
                <c:pt idx="7">
                  <c:v>-9.8765503088811268E-3</c:v>
                </c:pt>
                <c:pt idx="8">
                  <c:v>1.2111929221821228E-2</c:v>
                </c:pt>
                <c:pt idx="9">
                  <c:v>7.5504125434898317E-2</c:v>
                </c:pt>
                <c:pt idx="10">
                  <c:v>0.17862848376299587</c:v>
                </c:pt>
                <c:pt idx="11">
                  <c:v>0.29965531420240527</c:v>
                </c:pt>
                <c:pt idx="12">
                  <c:v>0.40380084972173919</c:v>
                </c:pt>
                <c:pt idx="13">
                  <c:v>0.45927838328242404</c:v>
                </c:pt>
                <c:pt idx="14">
                  <c:v>0.45215747168327824</c:v>
                </c:pt>
                <c:pt idx="15">
                  <c:v>0.39102041887793526</c:v>
                </c:pt>
                <c:pt idx="16">
                  <c:v>0.29983598195477168</c:v>
                </c:pt>
                <c:pt idx="17">
                  <c:v>0.20516952101798405</c:v>
                </c:pt>
                <c:pt idx="18">
                  <c:v>0.12585134841283141</c:v>
                </c:pt>
                <c:pt idx="19">
                  <c:v>6.9434147316263212E-2</c:v>
                </c:pt>
                <c:pt idx="20">
                  <c:v>3.4543239629719807E-2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基礎式!$E$74</c:f>
              <c:strCache>
                <c:ptCount val="1"/>
                <c:pt idx="0">
                  <c:v>C0φ0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基礎式!$C$75:$C$95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基礎式!$E$75:$E$95</c:f>
              <c:numCache>
                <c:formatCode>General</c:formatCode>
                <c:ptCount val="21"/>
                <c:pt idx="0">
                  <c:v>3.069678421820099E-3</c:v>
                </c:pt>
                <c:pt idx="1">
                  <c:v>7.217963197671374E-3</c:v>
                </c:pt>
                <c:pt idx="2">
                  <c:v>1.5511362308264184E-2</c:v>
                </c:pt>
                <c:pt idx="3">
                  <c:v>3.046482707564661E-2</c:v>
                </c:pt>
                <c:pt idx="4">
                  <c:v>5.4684089979864042E-2</c:v>
                </c:pt>
                <c:pt idx="5">
                  <c:v>8.9709153316403917E-2</c:v>
                </c:pt>
                <c:pt idx="6">
                  <c:v>0.13450115784526021</c:v>
                </c:pt>
                <c:pt idx="7">
                  <c:v>0.18430146387196455</c:v>
                </c:pt>
                <c:pt idx="8">
                  <c:v>0.23080490983427543</c:v>
                </c:pt>
                <c:pt idx="9">
                  <c:v>0.26416470931421665</c:v>
                </c:pt>
                <c:pt idx="10">
                  <c:v>0.27632364554735839</c:v>
                </c:pt>
                <c:pt idx="11">
                  <c:v>0.26416470931421671</c:v>
                </c:pt>
                <c:pt idx="12">
                  <c:v>0.23080490983427546</c:v>
                </c:pt>
                <c:pt idx="13">
                  <c:v>0.18430146387196464</c:v>
                </c:pt>
                <c:pt idx="14">
                  <c:v>0.13450115784526029</c:v>
                </c:pt>
                <c:pt idx="15">
                  <c:v>8.9709153316403972E-2</c:v>
                </c:pt>
                <c:pt idx="16">
                  <c:v>5.4684089979864084E-2</c:v>
                </c:pt>
                <c:pt idx="17">
                  <c:v>3.0464827075646642E-2</c:v>
                </c:pt>
                <c:pt idx="18">
                  <c:v>1.5511362308264194E-2</c:v>
                </c:pt>
                <c:pt idx="19">
                  <c:v>7.2179631976713836E-3</c:v>
                </c:pt>
                <c:pt idx="20">
                  <c:v>3.0696784218201042E-3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基礎式!$F$74</c:f>
              <c:strCache>
                <c:ptCount val="1"/>
                <c:pt idx="0">
                  <c:v>C1φ1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基礎式!$C$75:$C$95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基礎式!$F$75:$F$95</c:f>
              <c:numCache>
                <c:formatCode>General</c:formatCode>
                <c:ptCount val="21"/>
                <c:pt idx="0">
                  <c:v>-1.3023542568786066E-2</c:v>
                </c:pt>
                <c:pt idx="1">
                  <c:v>-2.7560901906513172E-2</c:v>
                </c:pt>
                <c:pt idx="2">
                  <c:v>-5.2647309473352104E-2</c:v>
                </c:pt>
                <c:pt idx="3">
                  <c:v>-9.0475920414034086E-2</c:v>
                </c:pt>
                <c:pt idx="4">
                  <c:v>-0.13920296705199794</c:v>
                </c:pt>
                <c:pt idx="5">
                  <c:v>-0.19030185193359866</c:v>
                </c:pt>
                <c:pt idx="6">
                  <c:v>-0.22825603389558174</c:v>
                </c:pt>
                <c:pt idx="7">
                  <c:v>-0.23457746679565258</c:v>
                </c:pt>
                <c:pt idx="8">
                  <c:v>-0.19584446024995905</c:v>
                </c:pt>
                <c:pt idx="9">
                  <c:v>-0.11207559438375354</c:v>
                </c:pt>
                <c:pt idx="10">
                  <c:v>0</c:v>
                </c:pt>
                <c:pt idx="11">
                  <c:v>0.11207559438375345</c:v>
                </c:pt>
                <c:pt idx="12">
                  <c:v>0.19584446024995897</c:v>
                </c:pt>
                <c:pt idx="13">
                  <c:v>0.23457746679565258</c:v>
                </c:pt>
                <c:pt idx="14">
                  <c:v>0.22825603389558174</c:v>
                </c:pt>
                <c:pt idx="15">
                  <c:v>0.19030185193359869</c:v>
                </c:pt>
                <c:pt idx="16">
                  <c:v>0.13920296705199803</c:v>
                </c:pt>
                <c:pt idx="17">
                  <c:v>9.0475920414034169E-2</c:v>
                </c:pt>
                <c:pt idx="18">
                  <c:v>5.2647309473352145E-2</c:v>
                </c:pt>
                <c:pt idx="19">
                  <c:v>2.7560901906513204E-2</c:v>
                </c:pt>
                <c:pt idx="20">
                  <c:v>1.3023542568786085E-2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基礎式!$G$74</c:f>
              <c:strCache>
                <c:ptCount val="1"/>
                <c:pt idx="0">
                  <c:v>C2φ2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基礎式!$C$75:$C$95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基礎式!$G$75:$G$95</c:f>
              <c:numCache>
                <c:formatCode>General</c:formatCode>
                <c:ptCount val="21"/>
                <c:pt idx="0">
                  <c:v>1.8450018639113594E-2</c:v>
                </c:pt>
                <c:pt idx="1">
                  <c:v>3.46552822120786E-2</c:v>
                </c:pt>
                <c:pt idx="2">
                  <c:v>5.769267663121503E-2</c:v>
                </c:pt>
                <c:pt idx="3">
                  <c:v>8.42287735283032E-2</c:v>
                </c:pt>
                <c:pt idx="4">
                  <c:v>0.10594892492290958</c:v>
                </c:pt>
                <c:pt idx="5">
                  <c:v>0.1110094136279326</c:v>
                </c:pt>
                <c:pt idx="6">
                  <c:v>8.9400279942436239E-2</c:v>
                </c:pt>
                <c:pt idx="7">
                  <c:v>4.0399452614806902E-2</c:v>
                </c:pt>
                <c:pt idx="8">
                  <c:v>-2.2848520362495149E-2</c:v>
                </c:pt>
                <c:pt idx="9">
                  <c:v>-7.6584989495564804E-2</c:v>
                </c:pt>
                <c:pt idx="10">
                  <c:v>-9.7695161784362522E-2</c:v>
                </c:pt>
                <c:pt idx="11">
                  <c:v>-7.6584989495564859E-2</c:v>
                </c:pt>
                <c:pt idx="12">
                  <c:v>-2.2848520362495215E-2</c:v>
                </c:pt>
                <c:pt idx="13">
                  <c:v>4.0399452614806812E-2</c:v>
                </c:pt>
                <c:pt idx="14">
                  <c:v>8.9400279942436198E-2</c:v>
                </c:pt>
                <c:pt idx="15">
                  <c:v>0.11100941362793257</c:v>
                </c:pt>
                <c:pt idx="16">
                  <c:v>0.10594892492290961</c:v>
                </c:pt>
                <c:pt idx="17">
                  <c:v>8.4228773528303241E-2</c:v>
                </c:pt>
                <c:pt idx="18">
                  <c:v>5.7692676631215065E-2</c:v>
                </c:pt>
                <c:pt idx="19">
                  <c:v>3.4655282212078628E-2</c:v>
                </c:pt>
                <c:pt idx="20">
                  <c:v>1.8450018639113615E-2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01480"/>
        <c:axId val="86902264"/>
      </c:scatterChart>
      <c:valAx>
        <c:axId val="86901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6902264"/>
        <c:crosses val="autoZero"/>
        <c:crossBetween val="midCat"/>
      </c:valAx>
      <c:valAx>
        <c:axId val="86902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6901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基礎式!$F$172</c:f>
              <c:strCache>
                <c:ptCount val="1"/>
                <c:pt idx="0">
                  <c:v>Reψ0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基礎式!$F$173:$F$193</c:f>
              <c:numCache>
                <c:formatCode>General</c:formatCode>
                <c:ptCount val="21"/>
                <c:pt idx="0">
                  <c:v>-1.3003318850444299E-3</c:v>
                </c:pt>
                <c:pt idx="1">
                  <c:v>-3.0575670807381394E-3</c:v>
                </c:pt>
                <c:pt idx="2">
                  <c:v>-6.5706944566372438E-3</c:v>
                </c:pt>
                <c:pt idx="3">
                  <c:v>-1.2905060587857819E-2</c:v>
                </c:pt>
                <c:pt idx="4">
                  <c:v>-2.3164467424341542E-2</c:v>
                </c:pt>
                <c:pt idx="5">
                  <c:v>-3.800126801832656E-2</c:v>
                </c:pt>
                <c:pt idx="6">
                  <c:v>-5.6975396145204284E-2</c:v>
                </c:pt>
                <c:pt idx="7">
                  <c:v>-7.8071067063429561E-2</c:v>
                </c:pt>
                <c:pt idx="8">
                  <c:v>-9.7770170760871328E-2</c:v>
                </c:pt>
                <c:pt idx="9">
                  <c:v>-0.11190155684812657</c:v>
                </c:pt>
                <c:pt idx="10">
                  <c:v>-0.11705214603029947</c:v>
                </c:pt>
                <c:pt idx="11">
                  <c:v>-0.11190155684812658</c:v>
                </c:pt>
                <c:pt idx="12">
                  <c:v>-9.7770170760871342E-2</c:v>
                </c:pt>
                <c:pt idx="13">
                  <c:v>-7.8071067063429603E-2</c:v>
                </c:pt>
                <c:pt idx="14">
                  <c:v>-5.6975396145204325E-2</c:v>
                </c:pt>
                <c:pt idx="15">
                  <c:v>-3.8001268018326588E-2</c:v>
                </c:pt>
                <c:pt idx="16">
                  <c:v>-2.3164467424341563E-2</c:v>
                </c:pt>
                <c:pt idx="17">
                  <c:v>-1.2905060587857833E-2</c:v>
                </c:pt>
                <c:pt idx="18">
                  <c:v>-6.570694456637249E-3</c:v>
                </c:pt>
                <c:pt idx="19">
                  <c:v>-3.0575670807381438E-3</c:v>
                </c:pt>
                <c:pt idx="20">
                  <c:v>-1.3003318850444321E-3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基礎式!$G$172</c:f>
              <c:strCache>
                <c:ptCount val="1"/>
                <c:pt idx="0">
                  <c:v>Reψ1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基礎式!$G$173:$G$193</c:f>
              <c:numCache>
                <c:formatCode>General</c:formatCode>
                <c:ptCount val="21"/>
                <c:pt idx="0">
                  <c:v>-1.5345092275825933E-2</c:v>
                </c:pt>
                <c:pt idx="1">
                  <c:v>-3.2473851160441408E-2</c:v>
                </c:pt>
                <c:pt idx="2">
                  <c:v>-6.2032109748603959E-2</c:v>
                </c:pt>
                <c:pt idx="3">
                  <c:v>-0.10660397047583393</c:v>
                </c:pt>
                <c:pt idx="4">
                  <c:v>-0.16401699946075204</c:v>
                </c:pt>
                <c:pt idx="5">
                  <c:v>-0.22422466565898658</c:v>
                </c:pt>
                <c:pt idx="6">
                  <c:v>-0.26894448143752903</c:v>
                </c:pt>
                <c:pt idx="7">
                  <c:v>-0.27639275986520656</c:v>
                </c:pt>
                <c:pt idx="8">
                  <c:v>-0.23075528784677415</c:v>
                </c:pt>
                <c:pt idx="9">
                  <c:v>-0.13205395756210453</c:v>
                </c:pt>
                <c:pt idx="10">
                  <c:v>0</c:v>
                </c:pt>
                <c:pt idx="11">
                  <c:v>0.13205395756210439</c:v>
                </c:pt>
                <c:pt idx="12">
                  <c:v>0.23075528784677404</c:v>
                </c:pt>
                <c:pt idx="13">
                  <c:v>0.27639275986520656</c:v>
                </c:pt>
                <c:pt idx="14">
                  <c:v>0.26894448143752903</c:v>
                </c:pt>
                <c:pt idx="15">
                  <c:v>0.22422466565898663</c:v>
                </c:pt>
                <c:pt idx="16">
                  <c:v>0.16401699946075213</c:v>
                </c:pt>
                <c:pt idx="17">
                  <c:v>0.10660397047583403</c:v>
                </c:pt>
                <c:pt idx="18">
                  <c:v>6.2032109748604007E-2</c:v>
                </c:pt>
                <c:pt idx="19">
                  <c:v>3.247385116044145E-2</c:v>
                </c:pt>
                <c:pt idx="20">
                  <c:v>1.5345092275825954E-2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基礎式!$H$172</c:f>
              <c:strCache>
                <c:ptCount val="1"/>
                <c:pt idx="0">
                  <c:v>Reψ2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基礎式!$H$173:$H$193</c:f>
              <c:numCache>
                <c:formatCode>General</c:formatCode>
                <c:ptCount val="21"/>
                <c:pt idx="0">
                  <c:v>-3.091228792202055E-2</c:v>
                </c:pt>
                <c:pt idx="1">
                  <c:v>-5.8063576124935491E-2</c:v>
                </c:pt>
                <c:pt idx="2">
                  <c:v>-9.6661833567764199E-2</c:v>
                </c:pt>
                <c:pt idx="3">
                  <c:v>-0.14112203079869967</c:v>
                </c:pt>
                <c:pt idx="4">
                  <c:v>-0.1775132988376682</c:v>
                </c:pt>
                <c:pt idx="5">
                  <c:v>-0.18599195064478205</c:v>
                </c:pt>
                <c:pt idx="6">
                  <c:v>-0.14978668845521556</c:v>
                </c:pt>
                <c:pt idx="7">
                  <c:v>-6.7687709999025555E-2</c:v>
                </c:pt>
                <c:pt idx="8">
                  <c:v>3.8281806314290671E-2</c:v>
                </c:pt>
                <c:pt idx="9">
                  <c:v>0.12831516824448899</c:v>
                </c:pt>
                <c:pt idx="10">
                  <c:v>0.16368444003976812</c:v>
                </c:pt>
                <c:pt idx="11">
                  <c:v>0.12831516824448908</c:v>
                </c:pt>
                <c:pt idx="12">
                  <c:v>3.8281806314290789E-2</c:v>
                </c:pt>
                <c:pt idx="13">
                  <c:v>-6.7687709999025403E-2</c:v>
                </c:pt>
                <c:pt idx="14">
                  <c:v>-0.14978668845521548</c:v>
                </c:pt>
                <c:pt idx="15">
                  <c:v>-0.18599195064478199</c:v>
                </c:pt>
                <c:pt idx="16">
                  <c:v>-0.17751329883766825</c:v>
                </c:pt>
                <c:pt idx="17">
                  <c:v>-0.14112203079869973</c:v>
                </c:pt>
                <c:pt idx="18">
                  <c:v>-9.6661833567764269E-2</c:v>
                </c:pt>
                <c:pt idx="19">
                  <c:v>-5.8063576124935547E-2</c:v>
                </c:pt>
                <c:pt idx="20">
                  <c:v>-3.0912287922020585E-2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899128"/>
        <c:axId val="86901872"/>
      </c:scatterChart>
      <c:valAx>
        <c:axId val="86899128"/>
        <c:scaling>
          <c:orientation val="minMax"/>
          <c:max val="3"/>
          <c:min val="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/>
                  <a:t>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6901872"/>
        <c:crosses val="autoZero"/>
        <c:crossBetween val="midCat"/>
      </c:valAx>
      <c:valAx>
        <c:axId val="86901872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400"/>
                  <a:t>Reψ</a:t>
                </a:r>
                <a:endParaRPr lang="ja-JP" alt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689912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基礎式!$J$172</c:f>
              <c:strCache>
                <c:ptCount val="1"/>
                <c:pt idx="0">
                  <c:v>Imψ0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基礎式!$J$173:$J$193</c:f>
              <c:numCache>
                <c:formatCode>General</c:formatCode>
                <c:ptCount val="21"/>
                <c:pt idx="0">
                  <c:v>5.4095405372369476E-3</c:v>
                </c:pt>
                <c:pt idx="1">
                  <c:v>1.2719855029940344E-2</c:v>
                </c:pt>
                <c:pt idx="2">
                  <c:v>2.7334896905771702E-2</c:v>
                </c:pt>
                <c:pt idx="3">
                  <c:v>5.3686638917671739E-2</c:v>
                </c:pt>
                <c:pt idx="4">
                  <c:v>9.6367032906525041E-2</c:v>
                </c:pt>
                <c:pt idx="5">
                  <c:v>0.15808994778630656</c:v>
                </c:pt>
                <c:pt idx="6">
                  <c:v>0.2370246539498532</c:v>
                </c:pt>
                <c:pt idx="7">
                  <c:v>0.32478523900114653</c:v>
                </c:pt>
                <c:pt idx="8">
                  <c:v>0.40673593268493968</c:v>
                </c:pt>
                <c:pt idx="9">
                  <c:v>0.46552423647535346</c:v>
                </c:pt>
                <c:pt idx="10">
                  <c:v>0.48695132081595355</c:v>
                </c:pt>
                <c:pt idx="11">
                  <c:v>0.46552423647535357</c:v>
                </c:pt>
                <c:pt idx="12">
                  <c:v>0.40673593268493974</c:v>
                </c:pt>
                <c:pt idx="13">
                  <c:v>0.3247852390011467</c:v>
                </c:pt>
                <c:pt idx="14">
                  <c:v>0.23702465394985334</c:v>
                </c:pt>
                <c:pt idx="15">
                  <c:v>0.15808994778630664</c:v>
                </c:pt>
                <c:pt idx="16">
                  <c:v>9.636703290652511E-2</c:v>
                </c:pt>
                <c:pt idx="17">
                  <c:v>5.3686638917671795E-2</c:v>
                </c:pt>
                <c:pt idx="18">
                  <c:v>2.7334896905771719E-2</c:v>
                </c:pt>
                <c:pt idx="19">
                  <c:v>1.2719855029940361E-2</c:v>
                </c:pt>
                <c:pt idx="20">
                  <c:v>5.4095405372369572E-3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基礎式!$K$172</c:f>
              <c:strCache>
                <c:ptCount val="1"/>
                <c:pt idx="0">
                  <c:v>Imψ1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基礎式!$K$173:$K$193</c:f>
              <c:numCache>
                <c:formatCode>General</c:formatCode>
                <c:ptCount val="21"/>
                <c:pt idx="0">
                  <c:v>1.793599721457665E-2</c:v>
                </c:pt>
                <c:pt idx="1">
                  <c:v>3.7956819906376491E-2</c:v>
                </c:pt>
                <c:pt idx="2">
                  <c:v>7.2505771074314954E-2</c:v>
                </c:pt>
                <c:pt idx="3">
                  <c:v>0.12460325967081583</c:v>
                </c:pt>
                <c:pt idx="4">
                  <c:v>0.19171005247753906</c:v>
                </c:pt>
                <c:pt idx="5">
                  <c:v>0.26208333624911367</c:v>
                </c:pt>
                <c:pt idx="6">
                  <c:v>0.31435376100921153</c:v>
                </c:pt>
                <c:pt idx="7">
                  <c:v>0.32305962596791699</c:v>
                </c:pt>
                <c:pt idx="8">
                  <c:v>0.26971660552271315</c:v>
                </c:pt>
                <c:pt idx="9">
                  <c:v>0.1543502881855591</c:v>
                </c:pt>
                <c:pt idx="10">
                  <c:v>0</c:v>
                </c:pt>
                <c:pt idx="11">
                  <c:v>-0.15435028818555899</c:v>
                </c:pt>
                <c:pt idx="12">
                  <c:v>-0.26971660552271298</c:v>
                </c:pt>
                <c:pt idx="13">
                  <c:v>-0.32305962596791699</c:v>
                </c:pt>
                <c:pt idx="14">
                  <c:v>-0.31435376100921153</c:v>
                </c:pt>
                <c:pt idx="15">
                  <c:v>-0.26208333624911367</c:v>
                </c:pt>
                <c:pt idx="16">
                  <c:v>-0.19171005247753917</c:v>
                </c:pt>
                <c:pt idx="17">
                  <c:v>-0.12460325967081595</c:v>
                </c:pt>
                <c:pt idx="18">
                  <c:v>-7.2505771074315023E-2</c:v>
                </c:pt>
                <c:pt idx="19">
                  <c:v>-3.7956819906376532E-2</c:v>
                </c:pt>
                <c:pt idx="20">
                  <c:v>-1.7935997214576678E-2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基礎式!$L$172</c:f>
              <c:strCache>
                <c:ptCount val="1"/>
                <c:pt idx="0">
                  <c:v>Imψ2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基礎式!$L$173:$L$193</c:f>
              <c:numCache>
                <c:formatCode>General</c:formatCode>
                <c:ptCount val="21"/>
                <c:pt idx="0">
                  <c:v>1.2753172565104713E-2</c:v>
                </c:pt>
                <c:pt idx="1">
                  <c:v>2.3954707200462524E-2</c:v>
                </c:pt>
                <c:pt idx="2">
                  <c:v>3.9878803117351112E-2</c:v>
                </c:pt>
                <c:pt idx="3">
                  <c:v>5.8221300734966758E-2</c:v>
                </c:pt>
                <c:pt idx="4">
                  <c:v>7.3234881170510593E-2</c:v>
                </c:pt>
                <c:pt idx="5">
                  <c:v>7.6732833502228259E-2</c:v>
                </c:pt>
                <c:pt idx="6">
                  <c:v>6.179599163425753E-2</c:v>
                </c:pt>
                <c:pt idx="7">
                  <c:v>2.7925239578899225E-2</c:v>
                </c:pt>
                <c:pt idx="8">
                  <c:v>-1.5793540848921823E-2</c:v>
                </c:pt>
                <c:pt idx="9">
                  <c:v>-5.2937701909042303E-2</c:v>
                </c:pt>
                <c:pt idx="10">
                  <c:v>-6.7529647605367268E-2</c:v>
                </c:pt>
                <c:pt idx="11">
                  <c:v>-5.2937701909042338E-2</c:v>
                </c:pt>
                <c:pt idx="12">
                  <c:v>-1.5793540848921869E-2</c:v>
                </c:pt>
                <c:pt idx="13">
                  <c:v>2.7925239578899159E-2</c:v>
                </c:pt>
                <c:pt idx="14">
                  <c:v>6.1795991634257502E-2</c:v>
                </c:pt>
                <c:pt idx="15">
                  <c:v>7.6732833502228245E-2</c:v>
                </c:pt>
                <c:pt idx="16">
                  <c:v>7.3234881170510607E-2</c:v>
                </c:pt>
                <c:pt idx="17">
                  <c:v>5.8221300734966779E-2</c:v>
                </c:pt>
                <c:pt idx="18">
                  <c:v>3.987880311735114E-2</c:v>
                </c:pt>
                <c:pt idx="19">
                  <c:v>2.3954707200462548E-2</c:v>
                </c:pt>
                <c:pt idx="20">
                  <c:v>1.275317256510473E-2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00304"/>
        <c:axId val="86902656"/>
      </c:scatterChart>
      <c:valAx>
        <c:axId val="86900304"/>
        <c:scaling>
          <c:orientation val="minMax"/>
          <c:max val="3"/>
          <c:min val="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/>
                  <a:t>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6902656"/>
        <c:crosses val="autoZero"/>
        <c:crossBetween val="midCat"/>
      </c:valAx>
      <c:valAx>
        <c:axId val="86902656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400"/>
                  <a:t>Imψ</a:t>
                </a:r>
                <a:endParaRPr lang="ja-JP" alt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69003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基礎式!$D$172</c:f>
              <c:strCache>
                <c:ptCount val="1"/>
                <c:pt idx="0">
                  <c:v>|Σψ|^2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基礎式!$D$173:$D$193</c:f>
              <c:numCache>
                <c:formatCode>General</c:formatCode>
                <c:ptCount val="21"/>
                <c:pt idx="0">
                  <c:v>3.5648528651039315E-3</c:v>
                </c:pt>
                <c:pt idx="1">
                  <c:v>1.4329866170039092E-2</c:v>
                </c:pt>
                <c:pt idx="2">
                  <c:v>4.6833931101990425E-2</c:v>
                </c:pt>
                <c:pt idx="3">
                  <c:v>0.12386609781293643</c:v>
                </c:pt>
                <c:pt idx="4">
                  <c:v>0.26354860932111412</c:v>
                </c:pt>
                <c:pt idx="5">
                  <c:v>0.44781496147251437</c:v>
                </c:pt>
                <c:pt idx="6">
                  <c:v>0.60227958987269015</c:v>
                </c:pt>
                <c:pt idx="7">
                  <c:v>0.63487715433115122</c:v>
                </c:pt>
                <c:pt idx="8">
                  <c:v>0.5207116884876295</c:v>
                </c:pt>
                <c:pt idx="9">
                  <c:v>0.33479005065331818</c:v>
                </c:pt>
                <c:pt idx="10">
                  <c:v>0.17808911080335335</c:v>
                </c:pt>
                <c:pt idx="11">
                  <c:v>8.8728577977257667E-2</c:v>
                </c:pt>
                <c:pt idx="12">
                  <c:v>4.4028050318246789E-2</c:v>
                </c:pt>
                <c:pt idx="13">
                  <c:v>1.7944410523535775E-2</c:v>
                </c:pt>
                <c:pt idx="14">
                  <c:v>4.1079281512172326E-3</c:v>
                </c:pt>
                <c:pt idx="15">
                  <c:v>7.4319142447063749E-4</c:v>
                </c:pt>
                <c:pt idx="16">
                  <c:v>1.8327816059920113E-3</c:v>
                </c:pt>
                <c:pt idx="17">
                  <c:v>2.4101235472770385E-3</c:v>
                </c:pt>
                <c:pt idx="18">
                  <c:v>1.7254804821115347E-3</c:v>
                </c:pt>
                <c:pt idx="19">
                  <c:v>8.2231152627241957E-4</c:v>
                </c:pt>
                <c:pt idx="20">
                  <c:v>2.8456488511087279E-4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431976"/>
        <c:axId val="88431584"/>
      </c:scatterChart>
      <c:valAx>
        <c:axId val="88431976"/>
        <c:scaling>
          <c:orientation val="minMax"/>
          <c:max val="3"/>
          <c:min val="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/>
                  <a:t>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1584"/>
        <c:crosses val="autoZero"/>
        <c:crossBetween val="midCat"/>
      </c:valAx>
      <c:valAx>
        <c:axId val="88431584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400"/>
                  <a:t>|ψ|^2</a:t>
                </a:r>
                <a:endParaRPr lang="ja-JP" alt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1976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基礎式!$M$172</c:f>
              <c:strCache>
                <c:ptCount val="1"/>
                <c:pt idx="0">
                  <c:v>|ψ0|^2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基礎式!$M$173:$M$193</c:f>
              <c:numCache>
                <c:formatCode>General</c:formatCode>
                <c:ptCount val="21"/>
                <c:pt idx="0">
                  <c:v>3.0953991835273004E-5</c:v>
                </c:pt>
                <c:pt idx="1">
                  <c:v>1.7114342843591222E-4</c:v>
                </c:pt>
                <c:pt idx="2">
                  <c:v>7.903706144916508E-4</c:v>
                </c:pt>
                <c:pt idx="3">
                  <c:v>3.0487957870527472E-3</c:v>
                </c:pt>
                <c:pt idx="4">
                  <c:v>9.8231975822606604E-3</c:v>
                </c:pt>
                <c:pt idx="5">
                  <c:v>2.6436527962077822E-2</c:v>
                </c:pt>
                <c:pt idx="6">
                  <c:v>5.9426882345950616E-2</c:v>
                </c:pt>
                <c:pt idx="7">
                  <c:v>0.11158054298545439</c:v>
                </c:pt>
                <c:pt idx="8">
                  <c:v>0.17499312522769772</c:v>
                </c:pt>
                <c:pt idx="9">
                  <c:v>0.2292347731709953</c:v>
                </c:pt>
                <c:pt idx="10">
                  <c:v>0.25082279373470029</c:v>
                </c:pt>
                <c:pt idx="11">
                  <c:v>0.22923477317099542</c:v>
                </c:pt>
                <c:pt idx="12">
                  <c:v>0.17499312522769778</c:v>
                </c:pt>
                <c:pt idx="13">
                  <c:v>0.1115805429854545</c:v>
                </c:pt>
                <c:pt idx="14">
                  <c:v>5.9426882345950692E-2</c:v>
                </c:pt>
                <c:pt idx="15">
                  <c:v>2.6436527962077849E-2</c:v>
                </c:pt>
                <c:pt idx="16">
                  <c:v>9.8231975822606742E-3</c:v>
                </c:pt>
                <c:pt idx="17">
                  <c:v>3.0487957870527532E-3</c:v>
                </c:pt>
                <c:pt idx="18">
                  <c:v>7.9037061449165177E-4</c:v>
                </c:pt>
                <c:pt idx="19">
                  <c:v>1.7114342843591268E-4</c:v>
                </c:pt>
                <c:pt idx="20">
                  <c:v>3.0953991835273112E-5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基礎式!$N$172</c:f>
              <c:strCache>
                <c:ptCount val="1"/>
                <c:pt idx="0">
                  <c:v>|ψ1|^2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基礎式!$N$173:$N$193</c:f>
              <c:numCache>
                <c:formatCode>General</c:formatCode>
                <c:ptCount val="21"/>
                <c:pt idx="0">
                  <c:v>5.5717185303491405E-4</c:v>
                </c:pt>
                <c:pt idx="1">
                  <c:v>2.4952711865956004E-3</c:v>
                </c:pt>
                <c:pt idx="2">
                  <c:v>9.1050694789438138E-3</c:v>
                </c:pt>
                <c:pt idx="3">
                  <c:v>2.6890378841805229E-2</c:v>
                </c:pt>
                <c:pt idx="4">
                  <c:v>6.3654320333049116E-2</c:v>
                </c:pt>
                <c:pt idx="5">
                  <c:v>0.11896437582935029</c:v>
                </c:pt>
                <c:pt idx="6">
                  <c:v>0.17114942115633786</c:v>
                </c:pt>
                <c:pt idx="7">
                  <c:v>0.18076047963643616</c:v>
                </c:pt>
                <c:pt idx="8">
                  <c:v>0.12599505016394247</c:v>
                </c:pt>
                <c:pt idx="9">
                  <c:v>4.1262259170779247E-2</c:v>
                </c:pt>
                <c:pt idx="10">
                  <c:v>0</c:v>
                </c:pt>
                <c:pt idx="11">
                  <c:v>4.1262259170779178E-2</c:v>
                </c:pt>
                <c:pt idx="12">
                  <c:v>0.1259950501639423</c:v>
                </c:pt>
                <c:pt idx="13">
                  <c:v>0.18076047963643616</c:v>
                </c:pt>
                <c:pt idx="14">
                  <c:v>0.17114942115633786</c:v>
                </c:pt>
                <c:pt idx="15">
                  <c:v>0.11896437582935032</c:v>
                </c:pt>
                <c:pt idx="16">
                  <c:v>6.3654320333049186E-2</c:v>
                </c:pt>
                <c:pt idx="17">
                  <c:v>2.6890378841805285E-2</c:v>
                </c:pt>
                <c:pt idx="18">
                  <c:v>9.1050694789438294E-3</c:v>
                </c:pt>
                <c:pt idx="19">
                  <c:v>2.4952711865956064E-3</c:v>
                </c:pt>
                <c:pt idx="20">
                  <c:v>5.5717185303491568E-4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基礎式!$O$172</c:f>
              <c:strCache>
                <c:ptCount val="1"/>
                <c:pt idx="0">
                  <c:v>|ψ2|^2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基礎式!$C$173:$C$193</c:f>
              <c:numCache>
                <c:formatCode>General</c:formatCode>
                <c:ptCount val="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</c:numCache>
            </c:numRef>
          </c:xVal>
          <c:yVal>
            <c:numRef>
              <c:f>基礎式!$O$173:$O$193</c:f>
              <c:numCache>
                <c:formatCode>General</c:formatCode>
                <c:ptCount val="21"/>
                <c:pt idx="0">
                  <c:v>1.1182129550492371E-3</c:v>
                </c:pt>
                <c:pt idx="1">
                  <c:v>3.9452068694760698E-3</c:v>
                </c:pt>
                <c:pt idx="2">
                  <c:v>1.0933829006754599E-2</c:v>
                </c:pt>
                <c:pt idx="3">
                  <c:v>2.3305147436020579E-2</c:v>
                </c:pt>
                <c:pt idx="4">
                  <c:v>3.6874319084290105E-2</c:v>
                </c:pt>
                <c:pt idx="5">
                  <c:v>4.0480933441931724E-2</c:v>
                </c:pt>
                <c:pt idx="6">
                  <c:v>2.6254796620441036E-2</c:v>
                </c:pt>
                <c:pt idx="7">
                  <c:v>5.3614450904511043E-3</c:v>
                </c:pt>
                <c:pt idx="8">
                  <c:v>1.7149326272314273E-3</c:v>
                </c:pt>
                <c:pt idx="9">
                  <c:v>1.9267182685022137E-2</c:v>
                </c:pt>
                <c:pt idx="10">
                  <c:v>3.1352849216837529E-2</c:v>
                </c:pt>
                <c:pt idx="11">
                  <c:v>1.9267182685022161E-2</c:v>
                </c:pt>
                <c:pt idx="12">
                  <c:v>1.714932627231438E-3</c:v>
                </c:pt>
                <c:pt idx="13">
                  <c:v>5.3614450904510792E-3</c:v>
                </c:pt>
                <c:pt idx="14">
                  <c:v>2.6254796620441005E-2</c:v>
                </c:pt>
                <c:pt idx="15">
                  <c:v>4.0480933441931703E-2</c:v>
                </c:pt>
                <c:pt idx="16">
                  <c:v>3.6874319084290126E-2</c:v>
                </c:pt>
                <c:pt idx="17">
                  <c:v>2.33051474360206E-2</c:v>
                </c:pt>
                <c:pt idx="18">
                  <c:v>1.0933829006754615E-2</c:v>
                </c:pt>
                <c:pt idx="19">
                  <c:v>3.9452068694760777E-3</c:v>
                </c:pt>
                <c:pt idx="20">
                  <c:v>1.1182129550492397E-3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433152"/>
        <c:axId val="88432368"/>
      </c:scatterChart>
      <c:valAx>
        <c:axId val="88433152"/>
        <c:scaling>
          <c:orientation val="minMax"/>
          <c:max val="3"/>
          <c:min val="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400"/>
                  <a:t>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2368"/>
        <c:crosses val="autoZero"/>
        <c:crossBetween val="midCat"/>
      </c:valAx>
      <c:valAx>
        <c:axId val="88432368"/>
        <c:scaling>
          <c:orientation val="minMax"/>
          <c:max val="0.3000000000000000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1400"/>
                  <a:t>|ψ|^2</a:t>
                </a:r>
                <a:endParaRPr lang="ja-JP" alt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3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>
                <a:solidFill>
                  <a:schemeClr val="tx1"/>
                </a:solidFill>
              </a:rPr>
              <a:t>波動関数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8.8215614839189882E-2"/>
          <c:y val="6.1111111111111109E-2"/>
          <c:w val="0.5575676947725231"/>
          <c:h val="0.81486876640419936"/>
        </c:manualLayout>
      </c:layout>
      <c:scatterChart>
        <c:scatterStyle val="lineMarker"/>
        <c:varyColors val="0"/>
        <c:ser>
          <c:idx val="0"/>
          <c:order val="0"/>
          <c:tx>
            <c:strRef>
              <c:f>立体化!$T$17</c:f>
              <c:strCache>
                <c:ptCount val="1"/>
                <c:pt idx="0">
                  <c:v>ポテンシャル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立体化!$S$18:$S$235</c:f>
              <c:numCache>
                <c:formatCode>General</c:formatCode>
                <c:ptCount val="218"/>
                <c:pt idx="0">
                  <c:v>-1.5046847995280495</c:v>
                </c:pt>
                <c:pt idx="1">
                  <c:v>-1.3610157175883839</c:v>
                </c:pt>
                <c:pt idx="2">
                  <c:v>-1.2236727151302274</c:v>
                </c:pt>
                <c:pt idx="3">
                  <c:v>-1.0964939931465065</c:v>
                </c:pt>
                <c:pt idx="4">
                  <c:v>-0.9834562985843821</c:v>
                </c:pt>
                <c:pt idx="5">
                  <c:v>-0.88690991086589743</c:v>
                </c:pt>
                <c:pt idx="6">
                  <c:v>-0.80526937164378876</c:v>
                </c:pt>
                <c:pt idx="7">
                  <c:v>-0.73127226774919363</c:v>
                </c:pt>
                <c:pt idx="8">
                  <c:v>-0.6522436503371154</c:v>
                </c:pt>
                <c:pt idx="9">
                  <c:v>-0.55315581486501064</c:v>
                </c:pt>
                <c:pt idx="10">
                  <c:v>-0.42171221423300187</c:v>
                </c:pt>
                <c:pt idx="11">
                  <c:v>-0.25315581486501054</c:v>
                </c:pt>
                <c:pt idx="12">
                  <c:v>-5.2243650337115144E-2</c:v>
                </c:pt>
                <c:pt idx="13">
                  <c:v>0.16872773225080662</c:v>
                </c:pt>
                <c:pt idx="14">
                  <c:v>0.39473062835621153</c:v>
                </c:pt>
                <c:pt idx="15">
                  <c:v>0.61309008913410323</c:v>
                </c:pt>
                <c:pt idx="16">
                  <c:v>0.81654370141561849</c:v>
                </c:pt>
                <c:pt idx="17">
                  <c:v>1.0035060068534942</c:v>
                </c:pt>
                <c:pt idx="18">
                  <c:v>1.1763272848697732</c:v>
                </c:pt>
                <c:pt idx="19">
                  <c:v>1.3389842824116165</c:v>
                </c:pt>
                <c:pt idx="20">
                  <c:v>1.495315200471951</c:v>
                </c:pt>
                <c:pt idx="22">
                  <c:v>-1.5155330292300309</c:v>
                </c:pt>
                <c:pt idx="23">
                  <c:v>-1.3828715702857932</c:v>
                </c:pt>
                <c:pt idx="24">
                  <c:v>-1.262791839671336</c:v>
                </c:pt>
                <c:pt idx="25">
                  <c:v>-1.157909588269276</c:v>
                </c:pt>
                <c:pt idx="26">
                  <c:v>-1.0660257756063971</c:v>
                </c:pt>
                <c:pt idx="27">
                  <c:v>-0.97697082710031191</c:v>
                </c:pt>
                <c:pt idx="28">
                  <c:v>-0.87223834280915957</c:v>
                </c:pt>
                <c:pt idx="29">
                  <c:v>-0.72977784302531523</c:v>
                </c:pt>
                <c:pt idx="30">
                  <c:v>-0.53358143220517595</c:v>
                </c:pt>
                <c:pt idx="31">
                  <c:v>-0.28367127065014347</c:v>
                </c:pt>
                <c:pt idx="32">
                  <c:v>0</c:v>
                </c:pt>
                <c:pt idx="33">
                  <c:v>0.28367127065014319</c:v>
                </c:pt>
                <c:pt idx="34">
                  <c:v>0.53358143220517573</c:v>
                </c:pt>
                <c:pt idx="35">
                  <c:v>0.72977784302531501</c:v>
                </c:pt>
                <c:pt idx="36">
                  <c:v>0.87223834280915935</c:v>
                </c:pt>
                <c:pt idx="37">
                  <c:v>0.97697082710031169</c:v>
                </c:pt>
                <c:pt idx="38">
                  <c:v>1.0660257756063971</c:v>
                </c:pt>
                <c:pt idx="39">
                  <c:v>1.1579095882692758</c:v>
                </c:pt>
                <c:pt idx="40">
                  <c:v>1.262791839671336</c:v>
                </c:pt>
                <c:pt idx="41">
                  <c:v>1.382871570285793</c:v>
                </c:pt>
                <c:pt idx="42">
                  <c:v>1.5155330292300304</c:v>
                </c:pt>
                <c:pt idx="44">
                  <c:v>-1.5110445714202279</c:v>
                </c:pt>
                <c:pt idx="45">
                  <c:v>-1.3707453849758189</c:v>
                </c:pt>
                <c:pt idx="46">
                  <c:v>-1.2345360565721446</c:v>
                </c:pt>
                <c:pt idx="47">
                  <c:v>-1.1004211254778553</c:v>
                </c:pt>
                <c:pt idx="48">
                  <c:v>-0.9634232675367973</c:v>
                </c:pt>
                <c:pt idx="49">
                  <c:v>-0.81645258311729174</c:v>
                </c:pt>
                <c:pt idx="50">
                  <c:v>-0.65351689860731799</c:v>
                </c:pt>
                <c:pt idx="51">
                  <c:v>-0.47418396688209369</c:v>
                </c:pt>
                <c:pt idx="52">
                  <c:v>-0.28632239240912666</c:v>
                </c:pt>
                <c:pt idx="53">
                  <c:v>-0.10415460532880158</c:v>
                </c:pt>
                <c:pt idx="54">
                  <c:v>5.8482390334859038E-2</c:v>
                </c:pt>
                <c:pt idx="55">
                  <c:v>0.19584539467119866</c:v>
                </c:pt>
                <c:pt idx="56">
                  <c:v>0.31367760759087365</c:v>
                </c:pt>
                <c:pt idx="57">
                  <c:v>0.42581603311790672</c:v>
                </c:pt>
                <c:pt idx="58">
                  <c:v>0.54648310139268241</c:v>
                </c:pt>
                <c:pt idx="59">
                  <c:v>0.68354741688270892</c:v>
                </c:pt>
                <c:pt idx="60">
                  <c:v>0.83657673246320341</c:v>
                </c:pt>
                <c:pt idx="61">
                  <c:v>0.99957887452214544</c:v>
                </c:pt>
                <c:pt idx="62">
                  <c:v>1.165463943427856</c:v>
                </c:pt>
                <c:pt idx="63">
                  <c:v>1.3292546150241815</c:v>
                </c:pt>
                <c:pt idx="64">
                  <c:v>1.4889554285797726</c:v>
                </c:pt>
                <c:pt idx="66">
                  <c:v>-1.5312624001783071</c:v>
                </c:pt>
                <c:pt idx="67">
                  <c:v>-1.4146326728499954</c:v>
                </c:pt>
                <c:pt idx="68">
                  <c:v>-1.3210006113737072</c:v>
                </c:pt>
                <c:pt idx="69">
                  <c:v>-1.2548247068936369</c:v>
                </c:pt>
                <c:pt idx="70">
                  <c:v>-1.2129053417275755</c:v>
                </c:pt>
                <c:pt idx="71">
                  <c:v>-1.1803333210835001</c:v>
                </c:pt>
                <c:pt idx="72">
                  <c:v>-1.1310246130602657</c:v>
                </c:pt>
                <c:pt idx="73">
                  <c:v>-1.035234077656602</c:v>
                </c:pt>
                <c:pt idx="74">
                  <c:v>-0.87214747495141753</c:v>
                </c:pt>
                <c:pt idx="75">
                  <c:v>-0.6409816908439554</c:v>
                </c:pt>
                <c:pt idx="76">
                  <c:v>-0.36322982389814285</c:v>
                </c:pt>
                <c:pt idx="77">
                  <c:v>-7.363914954366868E-2</c:v>
                </c:pt>
                <c:pt idx="78">
                  <c:v>0.19501538945893412</c:v>
                </c:pt>
                <c:pt idx="79">
                  <c:v>0.42432160839402833</c:v>
                </c:pt>
                <c:pt idx="80">
                  <c:v>0.61345207255805323</c:v>
                </c:pt>
                <c:pt idx="81">
                  <c:v>0.77360833311712329</c:v>
                </c:pt>
                <c:pt idx="82">
                  <c:v>0.91914620948521852</c:v>
                </c:pt>
                <c:pt idx="83">
                  <c:v>1.060994469644915</c:v>
                </c:pt>
                <c:pt idx="84">
                  <c:v>1.2045830679689649</c:v>
                </c:pt>
                <c:pt idx="85">
                  <c:v>1.3511104677215908</c:v>
                </c:pt>
                <c:pt idx="86">
                  <c:v>1.499803658281754</c:v>
                </c:pt>
                <c:pt idx="88">
                  <c:v>-1.5000000000000004</c:v>
                </c:pt>
                <c:pt idx="89">
                  <c:v>-1.3500000000000003</c:v>
                </c:pt>
                <c:pt idx="90">
                  <c:v>-1.2000000000000004</c:v>
                </c:pt>
                <c:pt idx="91">
                  <c:v>-1.0500000000000005</c:v>
                </c:pt>
                <c:pt idx="92">
                  <c:v>-0.90000000000000047</c:v>
                </c:pt>
                <c:pt idx="93">
                  <c:v>-0.75000000000000044</c:v>
                </c:pt>
                <c:pt idx="94">
                  <c:v>-0.60000000000000031</c:v>
                </c:pt>
                <c:pt idx="95">
                  <c:v>-0.45000000000000029</c:v>
                </c:pt>
                <c:pt idx="96">
                  <c:v>-0.30000000000000021</c:v>
                </c:pt>
                <c:pt idx="97">
                  <c:v>-0.15000000000000019</c:v>
                </c:pt>
                <c:pt idx="98">
                  <c:v>0</c:v>
                </c:pt>
                <c:pt idx="99">
                  <c:v>0.15000000000000002</c:v>
                </c:pt>
                <c:pt idx="100">
                  <c:v>0.30000000000000004</c:v>
                </c:pt>
                <c:pt idx="101">
                  <c:v>0.45000000000000007</c:v>
                </c:pt>
                <c:pt idx="102">
                  <c:v>0.60000000000000009</c:v>
                </c:pt>
                <c:pt idx="103">
                  <c:v>0.75000000000000022</c:v>
                </c:pt>
                <c:pt idx="104">
                  <c:v>0.90000000000000024</c:v>
                </c:pt>
                <c:pt idx="105">
                  <c:v>1.0500000000000003</c:v>
                </c:pt>
                <c:pt idx="106">
                  <c:v>1.2000000000000002</c:v>
                </c:pt>
                <c:pt idx="107">
                  <c:v>1.35</c:v>
                </c:pt>
                <c:pt idx="108">
                  <c:v>1.5</c:v>
                </c:pt>
                <c:pt idx="110">
                  <c:v>-1.5000000000000004</c:v>
                </c:pt>
                <c:pt idx="111">
                  <c:v>-1.3500000000000003</c:v>
                </c:pt>
                <c:pt idx="112">
                  <c:v>-1.2000000000000004</c:v>
                </c:pt>
                <c:pt idx="113">
                  <c:v>-1.0500000000000005</c:v>
                </c:pt>
                <c:pt idx="114">
                  <c:v>-0.90000000000000047</c:v>
                </c:pt>
                <c:pt idx="115">
                  <c:v>-0.75000000000000044</c:v>
                </c:pt>
                <c:pt idx="116">
                  <c:v>-0.60000000000000031</c:v>
                </c:pt>
                <c:pt idx="117">
                  <c:v>-0.45000000000000029</c:v>
                </c:pt>
                <c:pt idx="118">
                  <c:v>-0.30000000000000021</c:v>
                </c:pt>
                <c:pt idx="119">
                  <c:v>-0.15000000000000019</c:v>
                </c:pt>
                <c:pt idx="120">
                  <c:v>0</c:v>
                </c:pt>
                <c:pt idx="121">
                  <c:v>0.15000000000000002</c:v>
                </c:pt>
                <c:pt idx="122">
                  <c:v>0.30000000000000004</c:v>
                </c:pt>
                <c:pt idx="123">
                  <c:v>0.45000000000000007</c:v>
                </c:pt>
                <c:pt idx="124">
                  <c:v>0.60000000000000009</c:v>
                </c:pt>
                <c:pt idx="125">
                  <c:v>0.75000000000000022</c:v>
                </c:pt>
                <c:pt idx="126">
                  <c:v>0.90000000000000024</c:v>
                </c:pt>
                <c:pt idx="127">
                  <c:v>1.0500000000000003</c:v>
                </c:pt>
                <c:pt idx="128">
                  <c:v>1.2000000000000002</c:v>
                </c:pt>
                <c:pt idx="129">
                  <c:v>1.35</c:v>
                </c:pt>
                <c:pt idx="130">
                  <c:v>1.5</c:v>
                </c:pt>
                <c:pt idx="132">
                  <c:v>-1.5000000000000004</c:v>
                </c:pt>
                <c:pt idx="133">
                  <c:v>-1.3500000000000003</c:v>
                </c:pt>
                <c:pt idx="134">
                  <c:v>-1.2000000000000004</c:v>
                </c:pt>
                <c:pt idx="135">
                  <c:v>-1.0500000000000005</c:v>
                </c:pt>
                <c:pt idx="136">
                  <c:v>-0.90000000000000047</c:v>
                </c:pt>
                <c:pt idx="137">
                  <c:v>-0.75000000000000044</c:v>
                </c:pt>
                <c:pt idx="138">
                  <c:v>-0.60000000000000031</c:v>
                </c:pt>
                <c:pt idx="139">
                  <c:v>-0.45000000000000029</c:v>
                </c:pt>
                <c:pt idx="140">
                  <c:v>-0.30000000000000021</c:v>
                </c:pt>
                <c:pt idx="141">
                  <c:v>-0.15000000000000019</c:v>
                </c:pt>
                <c:pt idx="142">
                  <c:v>0</c:v>
                </c:pt>
                <c:pt idx="143">
                  <c:v>0.15000000000000002</c:v>
                </c:pt>
                <c:pt idx="144">
                  <c:v>0.30000000000000004</c:v>
                </c:pt>
                <c:pt idx="145">
                  <c:v>0.45000000000000007</c:v>
                </c:pt>
                <c:pt idx="146">
                  <c:v>0.60000000000000009</c:v>
                </c:pt>
                <c:pt idx="147">
                  <c:v>0.75000000000000022</c:v>
                </c:pt>
                <c:pt idx="148">
                  <c:v>0.90000000000000024</c:v>
                </c:pt>
                <c:pt idx="149">
                  <c:v>1.0500000000000003</c:v>
                </c:pt>
                <c:pt idx="150">
                  <c:v>1.2000000000000002</c:v>
                </c:pt>
                <c:pt idx="151">
                  <c:v>1.35</c:v>
                </c:pt>
                <c:pt idx="152">
                  <c:v>1.5</c:v>
                </c:pt>
                <c:pt idx="154">
                  <c:v>-1.5000000000000004</c:v>
                </c:pt>
                <c:pt idx="155">
                  <c:v>-1.3500000000000003</c:v>
                </c:pt>
                <c:pt idx="156">
                  <c:v>-1.2000000000000004</c:v>
                </c:pt>
                <c:pt idx="157">
                  <c:v>-1.0500000000000005</c:v>
                </c:pt>
                <c:pt idx="158">
                  <c:v>-0.90000000000000047</c:v>
                </c:pt>
                <c:pt idx="159">
                  <c:v>-0.75000000000000044</c:v>
                </c:pt>
                <c:pt idx="160">
                  <c:v>-0.60000000000000031</c:v>
                </c:pt>
                <c:pt idx="161">
                  <c:v>-0.45000000000000029</c:v>
                </c:pt>
                <c:pt idx="162">
                  <c:v>-0.30000000000000021</c:v>
                </c:pt>
                <c:pt idx="163">
                  <c:v>-0.15000000000000019</c:v>
                </c:pt>
                <c:pt idx="164">
                  <c:v>0</c:v>
                </c:pt>
                <c:pt idx="165">
                  <c:v>0.15000000000000002</c:v>
                </c:pt>
                <c:pt idx="166">
                  <c:v>0.30000000000000004</c:v>
                </c:pt>
                <c:pt idx="167">
                  <c:v>0.45000000000000007</c:v>
                </c:pt>
                <c:pt idx="168">
                  <c:v>0.60000000000000009</c:v>
                </c:pt>
                <c:pt idx="169">
                  <c:v>0.75000000000000022</c:v>
                </c:pt>
                <c:pt idx="170">
                  <c:v>0.90000000000000024</c:v>
                </c:pt>
                <c:pt idx="171">
                  <c:v>1.0500000000000003</c:v>
                </c:pt>
                <c:pt idx="172">
                  <c:v>1.2000000000000002</c:v>
                </c:pt>
                <c:pt idx="173">
                  <c:v>1.35</c:v>
                </c:pt>
                <c:pt idx="174">
                  <c:v>1.5</c:v>
                </c:pt>
                <c:pt idx="176">
                  <c:v>-1.5000000000000004</c:v>
                </c:pt>
                <c:pt idx="177">
                  <c:v>1.5000000000000004</c:v>
                </c:pt>
                <c:pt idx="179">
                  <c:v>0</c:v>
                </c:pt>
                <c:pt idx="180">
                  <c:v>0</c:v>
                </c:pt>
                <c:pt idx="182">
                  <c:v>2.598076211353316</c:v>
                </c:pt>
                <c:pt idx="183">
                  <c:v>-1.7320508075688772</c:v>
                </c:pt>
                <c:pt idx="185">
                  <c:v>-1.5000000000000004</c:v>
                </c:pt>
                <c:pt idx="186">
                  <c:v>-1.3500000000000003</c:v>
                </c:pt>
                <c:pt idx="187">
                  <c:v>-1.2000000000000004</c:v>
                </c:pt>
                <c:pt idx="188">
                  <c:v>-1.0500000000000005</c:v>
                </c:pt>
                <c:pt idx="189">
                  <c:v>-0.90000000000000047</c:v>
                </c:pt>
                <c:pt idx="190">
                  <c:v>-0.75000000000000044</c:v>
                </c:pt>
                <c:pt idx="191">
                  <c:v>-0.60000000000000031</c:v>
                </c:pt>
                <c:pt idx="192">
                  <c:v>-0.45000000000000029</c:v>
                </c:pt>
                <c:pt idx="193">
                  <c:v>-0.30000000000000021</c:v>
                </c:pt>
                <c:pt idx="194">
                  <c:v>-0.15000000000000019</c:v>
                </c:pt>
                <c:pt idx="195">
                  <c:v>0</c:v>
                </c:pt>
                <c:pt idx="196">
                  <c:v>0.15000000000000002</c:v>
                </c:pt>
                <c:pt idx="197">
                  <c:v>0.30000000000000004</c:v>
                </c:pt>
                <c:pt idx="198">
                  <c:v>0.45000000000000007</c:v>
                </c:pt>
                <c:pt idx="199">
                  <c:v>0.60000000000000009</c:v>
                </c:pt>
                <c:pt idx="200">
                  <c:v>0.75000000000000022</c:v>
                </c:pt>
                <c:pt idx="201">
                  <c:v>0.90000000000000024</c:v>
                </c:pt>
                <c:pt idx="202">
                  <c:v>1.0500000000000003</c:v>
                </c:pt>
                <c:pt idx="203">
                  <c:v>1.2000000000000002</c:v>
                </c:pt>
                <c:pt idx="204">
                  <c:v>1.35</c:v>
                </c:pt>
                <c:pt idx="205">
                  <c:v>1.5</c:v>
                </c:pt>
                <c:pt idx="207">
                  <c:v>-1.5000000000000004</c:v>
                </c:pt>
                <c:pt idx="208">
                  <c:v>1.5000000000000004</c:v>
                </c:pt>
                <c:pt idx="210">
                  <c:v>-1.5000000000000004</c:v>
                </c:pt>
                <c:pt idx="211">
                  <c:v>1.5000000000000004</c:v>
                </c:pt>
                <c:pt idx="213">
                  <c:v>-1.5000000000000004</c:v>
                </c:pt>
                <c:pt idx="214">
                  <c:v>1.5000000000000004</c:v>
                </c:pt>
                <c:pt idx="216">
                  <c:v>-1.5000000000000004</c:v>
                </c:pt>
                <c:pt idx="217">
                  <c:v>1.5000000000000004</c:v>
                </c:pt>
              </c:numCache>
            </c:numRef>
          </c:xVal>
          <c:yVal>
            <c:numRef>
              <c:f>立体化!$T$18:$T$235</c:f>
              <c:numCache>
                <c:formatCode>General</c:formatCode>
                <c:ptCount val="218"/>
                <c:pt idx="185">
                  <c:v>5.196152422706632</c:v>
                </c:pt>
                <c:pt idx="186">
                  <c:v>4.3257968919032717</c:v>
                </c:pt>
                <c:pt idx="187">
                  <c:v>3.5333836474405107</c:v>
                </c:pt>
                <c:pt idx="188">
                  <c:v>2.8189126893183487</c:v>
                </c:pt>
                <c:pt idx="189">
                  <c:v>2.1823840175367861</c:v>
                </c:pt>
                <c:pt idx="190">
                  <c:v>1.6237976320958232</c:v>
                </c:pt>
                <c:pt idx="191">
                  <c:v>1.1431535329954596</c:v>
                </c:pt>
                <c:pt idx="192">
                  <c:v>0.7404517202356955</c:v>
                </c:pt>
                <c:pt idx="193">
                  <c:v>0.41569219381653078</c:v>
                </c:pt>
                <c:pt idx="194">
                  <c:v>0.16887495373796574</c:v>
                </c:pt>
                <c:pt idx="195">
                  <c:v>0</c:v>
                </c:pt>
                <c:pt idx="196">
                  <c:v>-9.0932667397366024E-2</c:v>
                </c:pt>
                <c:pt idx="197">
                  <c:v>-0.10392304845413255</c:v>
                </c:pt>
                <c:pt idx="198">
                  <c:v>-3.8971143170299649E-2</c:v>
                </c:pt>
                <c:pt idx="199">
                  <c:v>0.1039230484541328</c:v>
                </c:pt>
                <c:pt idx="200">
                  <c:v>0.32475952641916461</c:v>
                </c:pt>
                <c:pt idx="201">
                  <c:v>0.62353829072479605</c:v>
                </c:pt>
                <c:pt idx="202">
                  <c:v>1.0002593413710268</c:v>
                </c:pt>
                <c:pt idx="203">
                  <c:v>1.4549226783578573</c:v>
                </c:pt>
                <c:pt idx="204">
                  <c:v>1.9875283016852865</c:v>
                </c:pt>
                <c:pt idx="205">
                  <c:v>2.5980762113533151</c:v>
                </c:pt>
                <c:pt idx="207">
                  <c:v>1.7320508075688772</c:v>
                </c:pt>
                <c:pt idx="208">
                  <c:v>-0.86602540378443837</c:v>
                </c:pt>
                <c:pt idx="210">
                  <c:v>2.598076211353316</c:v>
                </c:pt>
                <c:pt idx="211">
                  <c:v>2.2204460492503131E-16</c:v>
                </c:pt>
                <c:pt idx="213">
                  <c:v>3.4641016151377544</c:v>
                </c:pt>
                <c:pt idx="214">
                  <c:v>0.86602540378443904</c:v>
                </c:pt>
                <c:pt idx="216">
                  <c:v>0.43301270189221908</c:v>
                </c:pt>
                <c:pt idx="217">
                  <c:v>-2.1650635094610964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立体化!$U$17</c:f>
              <c:strCache>
                <c:ptCount val="1"/>
                <c:pt idx="0">
                  <c:v>波動関数（重ね前）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立体化!$S$18:$S$235</c:f>
              <c:numCache>
                <c:formatCode>General</c:formatCode>
                <c:ptCount val="218"/>
                <c:pt idx="0">
                  <c:v>-1.5046847995280495</c:v>
                </c:pt>
                <c:pt idx="1">
                  <c:v>-1.3610157175883839</c:v>
                </c:pt>
                <c:pt idx="2">
                  <c:v>-1.2236727151302274</c:v>
                </c:pt>
                <c:pt idx="3">
                  <c:v>-1.0964939931465065</c:v>
                </c:pt>
                <c:pt idx="4">
                  <c:v>-0.9834562985843821</c:v>
                </c:pt>
                <c:pt idx="5">
                  <c:v>-0.88690991086589743</c:v>
                </c:pt>
                <c:pt idx="6">
                  <c:v>-0.80526937164378876</c:v>
                </c:pt>
                <c:pt idx="7">
                  <c:v>-0.73127226774919363</c:v>
                </c:pt>
                <c:pt idx="8">
                  <c:v>-0.6522436503371154</c:v>
                </c:pt>
                <c:pt idx="9">
                  <c:v>-0.55315581486501064</c:v>
                </c:pt>
                <c:pt idx="10">
                  <c:v>-0.42171221423300187</c:v>
                </c:pt>
                <c:pt idx="11">
                  <c:v>-0.25315581486501054</c:v>
                </c:pt>
                <c:pt idx="12">
                  <c:v>-5.2243650337115144E-2</c:v>
                </c:pt>
                <c:pt idx="13">
                  <c:v>0.16872773225080662</c:v>
                </c:pt>
                <c:pt idx="14">
                  <c:v>0.39473062835621153</c:v>
                </c:pt>
                <c:pt idx="15">
                  <c:v>0.61309008913410323</c:v>
                </c:pt>
                <c:pt idx="16">
                  <c:v>0.81654370141561849</c:v>
                </c:pt>
                <c:pt idx="17">
                  <c:v>1.0035060068534942</c:v>
                </c:pt>
                <c:pt idx="18">
                  <c:v>1.1763272848697732</c:v>
                </c:pt>
                <c:pt idx="19">
                  <c:v>1.3389842824116165</c:v>
                </c:pt>
                <c:pt idx="20">
                  <c:v>1.495315200471951</c:v>
                </c:pt>
                <c:pt idx="22">
                  <c:v>-1.5155330292300309</c:v>
                </c:pt>
                <c:pt idx="23">
                  <c:v>-1.3828715702857932</c:v>
                </c:pt>
                <c:pt idx="24">
                  <c:v>-1.262791839671336</c:v>
                </c:pt>
                <c:pt idx="25">
                  <c:v>-1.157909588269276</c:v>
                </c:pt>
                <c:pt idx="26">
                  <c:v>-1.0660257756063971</c:v>
                </c:pt>
                <c:pt idx="27">
                  <c:v>-0.97697082710031191</c:v>
                </c:pt>
                <c:pt idx="28">
                  <c:v>-0.87223834280915957</c:v>
                </c:pt>
                <c:pt idx="29">
                  <c:v>-0.72977784302531523</c:v>
                </c:pt>
                <c:pt idx="30">
                  <c:v>-0.53358143220517595</c:v>
                </c:pt>
                <c:pt idx="31">
                  <c:v>-0.28367127065014347</c:v>
                </c:pt>
                <c:pt idx="32">
                  <c:v>0</c:v>
                </c:pt>
                <c:pt idx="33">
                  <c:v>0.28367127065014319</c:v>
                </c:pt>
                <c:pt idx="34">
                  <c:v>0.53358143220517573</c:v>
                </c:pt>
                <c:pt idx="35">
                  <c:v>0.72977784302531501</c:v>
                </c:pt>
                <c:pt idx="36">
                  <c:v>0.87223834280915935</c:v>
                </c:pt>
                <c:pt idx="37">
                  <c:v>0.97697082710031169</c:v>
                </c:pt>
                <c:pt idx="38">
                  <c:v>1.0660257756063971</c:v>
                </c:pt>
                <c:pt idx="39">
                  <c:v>1.1579095882692758</c:v>
                </c:pt>
                <c:pt idx="40">
                  <c:v>1.262791839671336</c:v>
                </c:pt>
                <c:pt idx="41">
                  <c:v>1.382871570285793</c:v>
                </c:pt>
                <c:pt idx="42">
                  <c:v>1.5155330292300304</c:v>
                </c:pt>
                <c:pt idx="44">
                  <c:v>-1.5110445714202279</c:v>
                </c:pt>
                <c:pt idx="45">
                  <c:v>-1.3707453849758189</c:v>
                </c:pt>
                <c:pt idx="46">
                  <c:v>-1.2345360565721446</c:v>
                </c:pt>
                <c:pt idx="47">
                  <c:v>-1.1004211254778553</c:v>
                </c:pt>
                <c:pt idx="48">
                  <c:v>-0.9634232675367973</c:v>
                </c:pt>
                <c:pt idx="49">
                  <c:v>-0.81645258311729174</c:v>
                </c:pt>
                <c:pt idx="50">
                  <c:v>-0.65351689860731799</c:v>
                </c:pt>
                <c:pt idx="51">
                  <c:v>-0.47418396688209369</c:v>
                </c:pt>
                <c:pt idx="52">
                  <c:v>-0.28632239240912666</c:v>
                </c:pt>
                <c:pt idx="53">
                  <c:v>-0.10415460532880158</c:v>
                </c:pt>
                <c:pt idx="54">
                  <c:v>5.8482390334859038E-2</c:v>
                </c:pt>
                <c:pt idx="55">
                  <c:v>0.19584539467119866</c:v>
                </c:pt>
                <c:pt idx="56">
                  <c:v>0.31367760759087365</c:v>
                </c:pt>
                <c:pt idx="57">
                  <c:v>0.42581603311790672</c:v>
                </c:pt>
                <c:pt idx="58">
                  <c:v>0.54648310139268241</c:v>
                </c:pt>
                <c:pt idx="59">
                  <c:v>0.68354741688270892</c:v>
                </c:pt>
                <c:pt idx="60">
                  <c:v>0.83657673246320341</c:v>
                </c:pt>
                <c:pt idx="61">
                  <c:v>0.99957887452214544</c:v>
                </c:pt>
                <c:pt idx="62">
                  <c:v>1.165463943427856</c:v>
                </c:pt>
                <c:pt idx="63">
                  <c:v>1.3292546150241815</c:v>
                </c:pt>
                <c:pt idx="64">
                  <c:v>1.4889554285797726</c:v>
                </c:pt>
                <c:pt idx="66">
                  <c:v>-1.5312624001783071</c:v>
                </c:pt>
                <c:pt idx="67">
                  <c:v>-1.4146326728499954</c:v>
                </c:pt>
                <c:pt idx="68">
                  <c:v>-1.3210006113737072</c:v>
                </c:pt>
                <c:pt idx="69">
                  <c:v>-1.2548247068936369</c:v>
                </c:pt>
                <c:pt idx="70">
                  <c:v>-1.2129053417275755</c:v>
                </c:pt>
                <c:pt idx="71">
                  <c:v>-1.1803333210835001</c:v>
                </c:pt>
                <c:pt idx="72">
                  <c:v>-1.1310246130602657</c:v>
                </c:pt>
                <c:pt idx="73">
                  <c:v>-1.035234077656602</c:v>
                </c:pt>
                <c:pt idx="74">
                  <c:v>-0.87214747495141753</c:v>
                </c:pt>
                <c:pt idx="75">
                  <c:v>-0.6409816908439554</c:v>
                </c:pt>
                <c:pt idx="76">
                  <c:v>-0.36322982389814285</c:v>
                </c:pt>
                <c:pt idx="77">
                  <c:v>-7.363914954366868E-2</c:v>
                </c:pt>
                <c:pt idx="78">
                  <c:v>0.19501538945893412</c:v>
                </c:pt>
                <c:pt idx="79">
                  <c:v>0.42432160839402833</c:v>
                </c:pt>
                <c:pt idx="80">
                  <c:v>0.61345207255805323</c:v>
                </c:pt>
                <c:pt idx="81">
                  <c:v>0.77360833311712329</c:v>
                </c:pt>
                <c:pt idx="82">
                  <c:v>0.91914620948521852</c:v>
                </c:pt>
                <c:pt idx="83">
                  <c:v>1.060994469644915</c:v>
                </c:pt>
                <c:pt idx="84">
                  <c:v>1.2045830679689649</c:v>
                </c:pt>
                <c:pt idx="85">
                  <c:v>1.3511104677215908</c:v>
                </c:pt>
                <c:pt idx="86">
                  <c:v>1.499803658281754</c:v>
                </c:pt>
                <c:pt idx="88">
                  <c:v>-1.5000000000000004</c:v>
                </c:pt>
                <c:pt idx="89">
                  <c:v>-1.3500000000000003</c:v>
                </c:pt>
                <c:pt idx="90">
                  <c:v>-1.2000000000000004</c:v>
                </c:pt>
                <c:pt idx="91">
                  <c:v>-1.0500000000000005</c:v>
                </c:pt>
                <c:pt idx="92">
                  <c:v>-0.90000000000000047</c:v>
                </c:pt>
                <c:pt idx="93">
                  <c:v>-0.75000000000000044</c:v>
                </c:pt>
                <c:pt idx="94">
                  <c:v>-0.60000000000000031</c:v>
                </c:pt>
                <c:pt idx="95">
                  <c:v>-0.45000000000000029</c:v>
                </c:pt>
                <c:pt idx="96">
                  <c:v>-0.30000000000000021</c:v>
                </c:pt>
                <c:pt idx="97">
                  <c:v>-0.15000000000000019</c:v>
                </c:pt>
                <c:pt idx="98">
                  <c:v>0</c:v>
                </c:pt>
                <c:pt idx="99">
                  <c:v>0.15000000000000002</c:v>
                </c:pt>
                <c:pt idx="100">
                  <c:v>0.30000000000000004</c:v>
                </c:pt>
                <c:pt idx="101">
                  <c:v>0.45000000000000007</c:v>
                </c:pt>
                <c:pt idx="102">
                  <c:v>0.60000000000000009</c:v>
                </c:pt>
                <c:pt idx="103">
                  <c:v>0.75000000000000022</c:v>
                </c:pt>
                <c:pt idx="104">
                  <c:v>0.90000000000000024</c:v>
                </c:pt>
                <c:pt idx="105">
                  <c:v>1.0500000000000003</c:v>
                </c:pt>
                <c:pt idx="106">
                  <c:v>1.2000000000000002</c:v>
                </c:pt>
                <c:pt idx="107">
                  <c:v>1.35</c:v>
                </c:pt>
                <c:pt idx="108">
                  <c:v>1.5</c:v>
                </c:pt>
                <c:pt idx="110">
                  <c:v>-1.5000000000000004</c:v>
                </c:pt>
                <c:pt idx="111">
                  <c:v>-1.3500000000000003</c:v>
                </c:pt>
                <c:pt idx="112">
                  <c:v>-1.2000000000000004</c:v>
                </c:pt>
                <c:pt idx="113">
                  <c:v>-1.0500000000000005</c:v>
                </c:pt>
                <c:pt idx="114">
                  <c:v>-0.90000000000000047</c:v>
                </c:pt>
                <c:pt idx="115">
                  <c:v>-0.75000000000000044</c:v>
                </c:pt>
                <c:pt idx="116">
                  <c:v>-0.60000000000000031</c:v>
                </c:pt>
                <c:pt idx="117">
                  <c:v>-0.45000000000000029</c:v>
                </c:pt>
                <c:pt idx="118">
                  <c:v>-0.30000000000000021</c:v>
                </c:pt>
                <c:pt idx="119">
                  <c:v>-0.15000000000000019</c:v>
                </c:pt>
                <c:pt idx="120">
                  <c:v>0</c:v>
                </c:pt>
                <c:pt idx="121">
                  <c:v>0.15000000000000002</c:v>
                </c:pt>
                <c:pt idx="122">
                  <c:v>0.30000000000000004</c:v>
                </c:pt>
                <c:pt idx="123">
                  <c:v>0.45000000000000007</c:v>
                </c:pt>
                <c:pt idx="124">
                  <c:v>0.60000000000000009</c:v>
                </c:pt>
                <c:pt idx="125">
                  <c:v>0.75000000000000022</c:v>
                </c:pt>
                <c:pt idx="126">
                  <c:v>0.90000000000000024</c:v>
                </c:pt>
                <c:pt idx="127">
                  <c:v>1.0500000000000003</c:v>
                </c:pt>
                <c:pt idx="128">
                  <c:v>1.2000000000000002</c:v>
                </c:pt>
                <c:pt idx="129">
                  <c:v>1.35</c:v>
                </c:pt>
                <c:pt idx="130">
                  <c:v>1.5</c:v>
                </c:pt>
                <c:pt idx="132">
                  <c:v>-1.5000000000000004</c:v>
                </c:pt>
                <c:pt idx="133">
                  <c:v>-1.3500000000000003</c:v>
                </c:pt>
                <c:pt idx="134">
                  <c:v>-1.2000000000000004</c:v>
                </c:pt>
                <c:pt idx="135">
                  <c:v>-1.0500000000000005</c:v>
                </c:pt>
                <c:pt idx="136">
                  <c:v>-0.90000000000000047</c:v>
                </c:pt>
                <c:pt idx="137">
                  <c:v>-0.75000000000000044</c:v>
                </c:pt>
                <c:pt idx="138">
                  <c:v>-0.60000000000000031</c:v>
                </c:pt>
                <c:pt idx="139">
                  <c:v>-0.45000000000000029</c:v>
                </c:pt>
                <c:pt idx="140">
                  <c:v>-0.30000000000000021</c:v>
                </c:pt>
                <c:pt idx="141">
                  <c:v>-0.15000000000000019</c:v>
                </c:pt>
                <c:pt idx="142">
                  <c:v>0</c:v>
                </c:pt>
                <c:pt idx="143">
                  <c:v>0.15000000000000002</c:v>
                </c:pt>
                <c:pt idx="144">
                  <c:v>0.30000000000000004</c:v>
                </c:pt>
                <c:pt idx="145">
                  <c:v>0.45000000000000007</c:v>
                </c:pt>
                <c:pt idx="146">
                  <c:v>0.60000000000000009</c:v>
                </c:pt>
                <c:pt idx="147">
                  <c:v>0.75000000000000022</c:v>
                </c:pt>
                <c:pt idx="148">
                  <c:v>0.90000000000000024</c:v>
                </c:pt>
                <c:pt idx="149">
                  <c:v>1.0500000000000003</c:v>
                </c:pt>
                <c:pt idx="150">
                  <c:v>1.2000000000000002</c:v>
                </c:pt>
                <c:pt idx="151">
                  <c:v>1.35</c:v>
                </c:pt>
                <c:pt idx="152">
                  <c:v>1.5</c:v>
                </c:pt>
                <c:pt idx="154">
                  <c:v>-1.5000000000000004</c:v>
                </c:pt>
                <c:pt idx="155">
                  <c:v>-1.3500000000000003</c:v>
                </c:pt>
                <c:pt idx="156">
                  <c:v>-1.2000000000000004</c:v>
                </c:pt>
                <c:pt idx="157">
                  <c:v>-1.0500000000000005</c:v>
                </c:pt>
                <c:pt idx="158">
                  <c:v>-0.90000000000000047</c:v>
                </c:pt>
                <c:pt idx="159">
                  <c:v>-0.75000000000000044</c:v>
                </c:pt>
                <c:pt idx="160">
                  <c:v>-0.60000000000000031</c:v>
                </c:pt>
                <c:pt idx="161">
                  <c:v>-0.45000000000000029</c:v>
                </c:pt>
                <c:pt idx="162">
                  <c:v>-0.30000000000000021</c:v>
                </c:pt>
                <c:pt idx="163">
                  <c:v>-0.15000000000000019</c:v>
                </c:pt>
                <c:pt idx="164">
                  <c:v>0</c:v>
                </c:pt>
                <c:pt idx="165">
                  <c:v>0.15000000000000002</c:v>
                </c:pt>
                <c:pt idx="166">
                  <c:v>0.30000000000000004</c:v>
                </c:pt>
                <c:pt idx="167">
                  <c:v>0.45000000000000007</c:v>
                </c:pt>
                <c:pt idx="168">
                  <c:v>0.60000000000000009</c:v>
                </c:pt>
                <c:pt idx="169">
                  <c:v>0.75000000000000022</c:v>
                </c:pt>
                <c:pt idx="170">
                  <c:v>0.90000000000000024</c:v>
                </c:pt>
                <c:pt idx="171">
                  <c:v>1.0500000000000003</c:v>
                </c:pt>
                <c:pt idx="172">
                  <c:v>1.2000000000000002</c:v>
                </c:pt>
                <c:pt idx="173">
                  <c:v>1.35</c:v>
                </c:pt>
                <c:pt idx="174">
                  <c:v>1.5</c:v>
                </c:pt>
                <c:pt idx="176">
                  <c:v>-1.5000000000000004</c:v>
                </c:pt>
                <c:pt idx="177">
                  <c:v>1.5000000000000004</c:v>
                </c:pt>
                <c:pt idx="179">
                  <c:v>0</c:v>
                </c:pt>
                <c:pt idx="180">
                  <c:v>0</c:v>
                </c:pt>
                <c:pt idx="182">
                  <c:v>2.598076211353316</c:v>
                </c:pt>
                <c:pt idx="183">
                  <c:v>-1.7320508075688772</c:v>
                </c:pt>
                <c:pt idx="185">
                  <c:v>-1.5000000000000004</c:v>
                </c:pt>
                <c:pt idx="186">
                  <c:v>-1.3500000000000003</c:v>
                </c:pt>
                <c:pt idx="187">
                  <c:v>-1.2000000000000004</c:v>
                </c:pt>
                <c:pt idx="188">
                  <c:v>-1.0500000000000005</c:v>
                </c:pt>
                <c:pt idx="189">
                  <c:v>-0.90000000000000047</c:v>
                </c:pt>
                <c:pt idx="190">
                  <c:v>-0.75000000000000044</c:v>
                </c:pt>
                <c:pt idx="191">
                  <c:v>-0.60000000000000031</c:v>
                </c:pt>
                <c:pt idx="192">
                  <c:v>-0.45000000000000029</c:v>
                </c:pt>
                <c:pt idx="193">
                  <c:v>-0.30000000000000021</c:v>
                </c:pt>
                <c:pt idx="194">
                  <c:v>-0.15000000000000019</c:v>
                </c:pt>
                <c:pt idx="195">
                  <c:v>0</c:v>
                </c:pt>
                <c:pt idx="196">
                  <c:v>0.15000000000000002</c:v>
                </c:pt>
                <c:pt idx="197">
                  <c:v>0.30000000000000004</c:v>
                </c:pt>
                <c:pt idx="198">
                  <c:v>0.45000000000000007</c:v>
                </c:pt>
                <c:pt idx="199">
                  <c:v>0.60000000000000009</c:v>
                </c:pt>
                <c:pt idx="200">
                  <c:v>0.75000000000000022</c:v>
                </c:pt>
                <c:pt idx="201">
                  <c:v>0.90000000000000024</c:v>
                </c:pt>
                <c:pt idx="202">
                  <c:v>1.0500000000000003</c:v>
                </c:pt>
                <c:pt idx="203">
                  <c:v>1.2000000000000002</c:v>
                </c:pt>
                <c:pt idx="204">
                  <c:v>1.35</c:v>
                </c:pt>
                <c:pt idx="205">
                  <c:v>1.5</c:v>
                </c:pt>
                <c:pt idx="207">
                  <c:v>-1.5000000000000004</c:v>
                </c:pt>
                <c:pt idx="208">
                  <c:v>1.5000000000000004</c:v>
                </c:pt>
                <c:pt idx="210">
                  <c:v>-1.5000000000000004</c:v>
                </c:pt>
                <c:pt idx="211">
                  <c:v>1.5000000000000004</c:v>
                </c:pt>
                <c:pt idx="213">
                  <c:v>-1.5000000000000004</c:v>
                </c:pt>
                <c:pt idx="214">
                  <c:v>1.5000000000000004</c:v>
                </c:pt>
                <c:pt idx="216">
                  <c:v>-1.5000000000000004</c:v>
                </c:pt>
                <c:pt idx="217">
                  <c:v>1.5000000000000004</c:v>
                </c:pt>
              </c:numCache>
            </c:numRef>
          </c:xVal>
          <c:yVal>
            <c:numRef>
              <c:f>立体化!$U$18:$U$235</c:f>
              <c:numCache>
                <c:formatCode>General</c:formatCode>
                <c:ptCount val="218"/>
                <c:pt idx="0">
                  <c:v>1.7295723019887688</c:v>
                </c:pt>
                <c:pt idx="1">
                  <c:v>1.5963191024780319</c:v>
                </c:pt>
                <c:pt idx="2">
                  <c:v>1.4597190738871493</c:v>
                </c:pt>
                <c:pt idx="3">
                  <c:v>1.3177416058299998</c:v>
                </c:pt>
                <c:pt idx="4">
                  <c:v>1.1682827898169661</c:v>
                </c:pt>
                <c:pt idx="5">
                  <c:v>1.0100992043040797</c:v>
                </c:pt>
                <c:pt idx="6">
                  <c:v>0.84402964022299032</c:v>
                </c:pt>
                <c:pt idx="7">
                  <c:v>0.67391629646744167</c:v>
                </c:pt>
                <c:pt idx="8">
                  <c:v>0.50646488824505898</c:v>
                </c:pt>
                <c:pt idx="9">
                  <c:v>0.34962586238754079</c:v>
                </c:pt>
                <c:pt idx="10">
                  <c:v>0.20990473965850581</c:v>
                </c:pt>
                <c:pt idx="11">
                  <c:v>8.9818241252209052E-2</c:v>
                </c:pt>
                <c:pt idx="12">
                  <c:v>-1.3150354025604258E-2</c:v>
                </c:pt>
                <c:pt idx="13">
                  <c:v>-0.10550656693855319</c:v>
                </c:pt>
                <c:pt idx="14">
                  <c:v>-0.1952008443183359</c:v>
                </c:pt>
                <c:pt idx="15">
                  <c:v>-0.28893890137257816</c:v>
                </c:pt>
                <c:pt idx="16">
                  <c:v>-0.39056293699502348</c:v>
                </c:pt>
                <c:pt idx="17">
                  <c:v>-0.50091174211732126</c:v>
                </c:pt>
                <c:pt idx="18">
                  <c:v>-0.61874189519550304</c:v>
                </c:pt>
                <c:pt idx="19">
                  <c:v>-0.74194948773995184</c:v>
                </c:pt>
                <c:pt idx="20">
                  <c:v>-0.8685039093645468</c:v>
                </c:pt>
                <c:pt idx="22">
                  <c:v>2.5803029723153901</c:v>
                </c:pt>
                <c:pt idx="23">
                  <c:v>2.4305600157453986</c:v>
                </c:pt>
                <c:pt idx="24">
                  <c:v>2.26642076455677</c:v>
                </c:pt>
                <c:pt idx="25">
                  <c:v>2.0848922181562566</c:v>
                </c:pt>
                <c:pt idx="26">
                  <c:v>1.8884905677777581</c:v>
                </c:pt>
                <c:pt idx="27">
                  <c:v>1.6888520678369541</c:v>
                </c:pt>
                <c:pt idx="28">
                  <c:v>1.5071521545624857</c:v>
                </c:pt>
                <c:pt idx="29">
                  <c:v>1.3686214794223153</c:v>
                </c:pt>
                <c:pt idx="30">
                  <c:v>1.2915766340984143</c:v>
                </c:pt>
                <c:pt idx="31">
                  <c:v>1.2759922622788797</c:v>
                </c:pt>
                <c:pt idx="32">
                  <c:v>1.299038105676658</c:v>
                </c:pt>
                <c:pt idx="33">
                  <c:v>1.3220839490744367</c:v>
                </c:pt>
                <c:pt idx="34">
                  <c:v>1.3064995772549015</c:v>
                </c:pt>
                <c:pt idx="35">
                  <c:v>1.229454731931001</c:v>
                </c:pt>
                <c:pt idx="36">
                  <c:v>1.0909240567908305</c:v>
                </c:pt>
                <c:pt idx="37">
                  <c:v>0.90922414351636227</c:v>
                </c:pt>
                <c:pt idx="38">
                  <c:v>0.7095856435755582</c:v>
                </c:pt>
                <c:pt idx="39">
                  <c:v>0.51318399319706021</c:v>
                </c:pt>
                <c:pt idx="40">
                  <c:v>0.33165544679654624</c:v>
                </c:pt>
                <c:pt idx="41">
                  <c:v>0.16751619560791756</c:v>
                </c:pt>
                <c:pt idx="42">
                  <c:v>1.7773239037926478E-2</c:v>
                </c:pt>
                <c:pt idx="44">
                  <c:v>3.4341424953669097</c:v>
                </c:pt>
                <c:pt idx="45">
                  <c:v>3.2779245958112071</c:v>
                </c:pt>
                <c:pt idx="46">
                  <c:v>3.1106126897770183</c:v>
                </c:pt>
                <c:pt idx="47">
                  <c:v>2.9376195945456915</c:v>
                </c:pt>
                <c:pt idx="48">
                  <c:v>2.7724466262714649</c:v>
                </c:pt>
                <c:pt idx="49">
                  <c:v>2.6343255997660657</c:v>
                </c:pt>
                <c:pt idx="50">
                  <c:v>2.5395106764722333</c:v>
                </c:pt>
                <c:pt idx="51">
                  <c:v>2.4891743548862193</c:v>
                </c:pt>
                <c:pt idx="52">
                  <c:v>2.4619725325795896</c:v>
                </c:pt>
                <c:pt idx="53">
                  <c:v>2.4193259408966252</c:v>
                </c:pt>
                <c:pt idx="54">
                  <c:v>2.3237008046411085</c:v>
                </c:pt>
                <c:pt idx="55">
                  <c:v>2.1595183197612937</c:v>
                </c:pt>
                <c:pt idx="56">
                  <c:v>1.942357290308927</c:v>
                </c:pt>
                <c:pt idx="57">
                  <c:v>1.7097514914802248</c:v>
                </c:pt>
                <c:pt idx="58">
                  <c:v>1.5002801919309077</c:v>
                </c:pt>
                <c:pt idx="59">
                  <c:v>1.3352874940894079</c:v>
                </c:pt>
                <c:pt idx="60">
                  <c:v>1.2136008994594751</c:v>
                </c:pt>
                <c:pt idx="61">
                  <c:v>1.1189662465983707</c:v>
                </c:pt>
                <c:pt idx="62">
                  <c:v>1.0321517206943656</c:v>
                </c:pt>
                <c:pt idx="63">
                  <c:v>0.93965600559322349</c:v>
                </c:pt>
                <c:pt idx="64">
                  <c:v>0.83606628401359429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立体化!$V$17</c:f>
              <c:strCache>
                <c:ptCount val="1"/>
                <c:pt idx="0">
                  <c:v>波動関数（重ね後）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立体化!$S$18:$S$235</c:f>
              <c:numCache>
                <c:formatCode>General</c:formatCode>
                <c:ptCount val="218"/>
                <c:pt idx="0">
                  <c:v>-1.5046847995280495</c:v>
                </c:pt>
                <c:pt idx="1">
                  <c:v>-1.3610157175883839</c:v>
                </c:pt>
                <c:pt idx="2">
                  <c:v>-1.2236727151302274</c:v>
                </c:pt>
                <c:pt idx="3">
                  <c:v>-1.0964939931465065</c:v>
                </c:pt>
                <c:pt idx="4">
                  <c:v>-0.9834562985843821</c:v>
                </c:pt>
                <c:pt idx="5">
                  <c:v>-0.88690991086589743</c:v>
                </c:pt>
                <c:pt idx="6">
                  <c:v>-0.80526937164378876</c:v>
                </c:pt>
                <c:pt idx="7">
                  <c:v>-0.73127226774919363</c:v>
                </c:pt>
                <c:pt idx="8">
                  <c:v>-0.6522436503371154</c:v>
                </c:pt>
                <c:pt idx="9">
                  <c:v>-0.55315581486501064</c:v>
                </c:pt>
                <c:pt idx="10">
                  <c:v>-0.42171221423300187</c:v>
                </c:pt>
                <c:pt idx="11">
                  <c:v>-0.25315581486501054</c:v>
                </c:pt>
                <c:pt idx="12">
                  <c:v>-5.2243650337115144E-2</c:v>
                </c:pt>
                <c:pt idx="13">
                  <c:v>0.16872773225080662</c:v>
                </c:pt>
                <c:pt idx="14">
                  <c:v>0.39473062835621153</c:v>
                </c:pt>
                <c:pt idx="15">
                  <c:v>0.61309008913410323</c:v>
                </c:pt>
                <c:pt idx="16">
                  <c:v>0.81654370141561849</c:v>
                </c:pt>
                <c:pt idx="17">
                  <c:v>1.0035060068534942</c:v>
                </c:pt>
                <c:pt idx="18">
                  <c:v>1.1763272848697732</c:v>
                </c:pt>
                <c:pt idx="19">
                  <c:v>1.3389842824116165</c:v>
                </c:pt>
                <c:pt idx="20">
                  <c:v>1.495315200471951</c:v>
                </c:pt>
                <c:pt idx="22">
                  <c:v>-1.5155330292300309</c:v>
                </c:pt>
                <c:pt idx="23">
                  <c:v>-1.3828715702857932</c:v>
                </c:pt>
                <c:pt idx="24">
                  <c:v>-1.262791839671336</c:v>
                </c:pt>
                <c:pt idx="25">
                  <c:v>-1.157909588269276</c:v>
                </c:pt>
                <c:pt idx="26">
                  <c:v>-1.0660257756063971</c:v>
                </c:pt>
                <c:pt idx="27">
                  <c:v>-0.97697082710031191</c:v>
                </c:pt>
                <c:pt idx="28">
                  <c:v>-0.87223834280915957</c:v>
                </c:pt>
                <c:pt idx="29">
                  <c:v>-0.72977784302531523</c:v>
                </c:pt>
                <c:pt idx="30">
                  <c:v>-0.53358143220517595</c:v>
                </c:pt>
                <c:pt idx="31">
                  <c:v>-0.28367127065014347</c:v>
                </c:pt>
                <c:pt idx="32">
                  <c:v>0</c:v>
                </c:pt>
                <c:pt idx="33">
                  <c:v>0.28367127065014319</c:v>
                </c:pt>
                <c:pt idx="34">
                  <c:v>0.53358143220517573</c:v>
                </c:pt>
                <c:pt idx="35">
                  <c:v>0.72977784302531501</c:v>
                </c:pt>
                <c:pt idx="36">
                  <c:v>0.87223834280915935</c:v>
                </c:pt>
                <c:pt idx="37">
                  <c:v>0.97697082710031169</c:v>
                </c:pt>
                <c:pt idx="38">
                  <c:v>1.0660257756063971</c:v>
                </c:pt>
                <c:pt idx="39">
                  <c:v>1.1579095882692758</c:v>
                </c:pt>
                <c:pt idx="40">
                  <c:v>1.262791839671336</c:v>
                </c:pt>
                <c:pt idx="41">
                  <c:v>1.382871570285793</c:v>
                </c:pt>
                <c:pt idx="42">
                  <c:v>1.5155330292300304</c:v>
                </c:pt>
                <c:pt idx="44">
                  <c:v>-1.5110445714202279</c:v>
                </c:pt>
                <c:pt idx="45">
                  <c:v>-1.3707453849758189</c:v>
                </c:pt>
                <c:pt idx="46">
                  <c:v>-1.2345360565721446</c:v>
                </c:pt>
                <c:pt idx="47">
                  <c:v>-1.1004211254778553</c:v>
                </c:pt>
                <c:pt idx="48">
                  <c:v>-0.9634232675367973</c:v>
                </c:pt>
                <c:pt idx="49">
                  <c:v>-0.81645258311729174</c:v>
                </c:pt>
                <c:pt idx="50">
                  <c:v>-0.65351689860731799</c:v>
                </c:pt>
                <c:pt idx="51">
                  <c:v>-0.47418396688209369</c:v>
                </c:pt>
                <c:pt idx="52">
                  <c:v>-0.28632239240912666</c:v>
                </c:pt>
                <c:pt idx="53">
                  <c:v>-0.10415460532880158</c:v>
                </c:pt>
                <c:pt idx="54">
                  <c:v>5.8482390334859038E-2</c:v>
                </c:pt>
                <c:pt idx="55">
                  <c:v>0.19584539467119866</c:v>
                </c:pt>
                <c:pt idx="56">
                  <c:v>0.31367760759087365</c:v>
                </c:pt>
                <c:pt idx="57">
                  <c:v>0.42581603311790672</c:v>
                </c:pt>
                <c:pt idx="58">
                  <c:v>0.54648310139268241</c:v>
                </c:pt>
                <c:pt idx="59">
                  <c:v>0.68354741688270892</c:v>
                </c:pt>
                <c:pt idx="60">
                  <c:v>0.83657673246320341</c:v>
                </c:pt>
                <c:pt idx="61">
                  <c:v>0.99957887452214544</c:v>
                </c:pt>
                <c:pt idx="62">
                  <c:v>1.165463943427856</c:v>
                </c:pt>
                <c:pt idx="63">
                  <c:v>1.3292546150241815</c:v>
                </c:pt>
                <c:pt idx="64">
                  <c:v>1.4889554285797726</c:v>
                </c:pt>
                <c:pt idx="66">
                  <c:v>-1.5312624001783071</c:v>
                </c:pt>
                <c:pt idx="67">
                  <c:v>-1.4146326728499954</c:v>
                </c:pt>
                <c:pt idx="68">
                  <c:v>-1.3210006113737072</c:v>
                </c:pt>
                <c:pt idx="69">
                  <c:v>-1.2548247068936369</c:v>
                </c:pt>
                <c:pt idx="70">
                  <c:v>-1.2129053417275755</c:v>
                </c:pt>
                <c:pt idx="71">
                  <c:v>-1.1803333210835001</c:v>
                </c:pt>
                <c:pt idx="72">
                  <c:v>-1.1310246130602657</c:v>
                </c:pt>
                <c:pt idx="73">
                  <c:v>-1.035234077656602</c:v>
                </c:pt>
                <c:pt idx="74">
                  <c:v>-0.87214747495141753</c:v>
                </c:pt>
                <c:pt idx="75">
                  <c:v>-0.6409816908439554</c:v>
                </c:pt>
                <c:pt idx="76">
                  <c:v>-0.36322982389814285</c:v>
                </c:pt>
                <c:pt idx="77">
                  <c:v>-7.363914954366868E-2</c:v>
                </c:pt>
                <c:pt idx="78">
                  <c:v>0.19501538945893412</c:v>
                </c:pt>
                <c:pt idx="79">
                  <c:v>0.42432160839402833</c:v>
                </c:pt>
                <c:pt idx="80">
                  <c:v>0.61345207255805323</c:v>
                </c:pt>
                <c:pt idx="81">
                  <c:v>0.77360833311712329</c:v>
                </c:pt>
                <c:pt idx="82">
                  <c:v>0.91914620948521852</c:v>
                </c:pt>
                <c:pt idx="83">
                  <c:v>1.060994469644915</c:v>
                </c:pt>
                <c:pt idx="84">
                  <c:v>1.2045830679689649</c:v>
                </c:pt>
                <c:pt idx="85">
                  <c:v>1.3511104677215908</c:v>
                </c:pt>
                <c:pt idx="86">
                  <c:v>1.499803658281754</c:v>
                </c:pt>
                <c:pt idx="88">
                  <c:v>-1.5000000000000004</c:v>
                </c:pt>
                <c:pt idx="89">
                  <c:v>-1.3500000000000003</c:v>
                </c:pt>
                <c:pt idx="90">
                  <c:v>-1.2000000000000004</c:v>
                </c:pt>
                <c:pt idx="91">
                  <c:v>-1.0500000000000005</c:v>
                </c:pt>
                <c:pt idx="92">
                  <c:v>-0.90000000000000047</c:v>
                </c:pt>
                <c:pt idx="93">
                  <c:v>-0.75000000000000044</c:v>
                </c:pt>
                <c:pt idx="94">
                  <c:v>-0.60000000000000031</c:v>
                </c:pt>
                <c:pt idx="95">
                  <c:v>-0.45000000000000029</c:v>
                </c:pt>
                <c:pt idx="96">
                  <c:v>-0.30000000000000021</c:v>
                </c:pt>
                <c:pt idx="97">
                  <c:v>-0.15000000000000019</c:v>
                </c:pt>
                <c:pt idx="98">
                  <c:v>0</c:v>
                </c:pt>
                <c:pt idx="99">
                  <c:v>0.15000000000000002</c:v>
                </c:pt>
                <c:pt idx="100">
                  <c:v>0.30000000000000004</c:v>
                </c:pt>
                <c:pt idx="101">
                  <c:v>0.45000000000000007</c:v>
                </c:pt>
                <c:pt idx="102">
                  <c:v>0.60000000000000009</c:v>
                </c:pt>
                <c:pt idx="103">
                  <c:v>0.75000000000000022</c:v>
                </c:pt>
                <c:pt idx="104">
                  <c:v>0.90000000000000024</c:v>
                </c:pt>
                <c:pt idx="105">
                  <c:v>1.0500000000000003</c:v>
                </c:pt>
                <c:pt idx="106">
                  <c:v>1.2000000000000002</c:v>
                </c:pt>
                <c:pt idx="107">
                  <c:v>1.35</c:v>
                </c:pt>
                <c:pt idx="108">
                  <c:v>1.5</c:v>
                </c:pt>
                <c:pt idx="110">
                  <c:v>-1.5000000000000004</c:v>
                </c:pt>
                <c:pt idx="111">
                  <c:v>-1.3500000000000003</c:v>
                </c:pt>
                <c:pt idx="112">
                  <c:v>-1.2000000000000004</c:v>
                </c:pt>
                <c:pt idx="113">
                  <c:v>-1.0500000000000005</c:v>
                </c:pt>
                <c:pt idx="114">
                  <c:v>-0.90000000000000047</c:v>
                </c:pt>
                <c:pt idx="115">
                  <c:v>-0.75000000000000044</c:v>
                </c:pt>
                <c:pt idx="116">
                  <c:v>-0.60000000000000031</c:v>
                </c:pt>
                <c:pt idx="117">
                  <c:v>-0.45000000000000029</c:v>
                </c:pt>
                <c:pt idx="118">
                  <c:v>-0.30000000000000021</c:v>
                </c:pt>
                <c:pt idx="119">
                  <c:v>-0.15000000000000019</c:v>
                </c:pt>
                <c:pt idx="120">
                  <c:v>0</c:v>
                </c:pt>
                <c:pt idx="121">
                  <c:v>0.15000000000000002</c:v>
                </c:pt>
                <c:pt idx="122">
                  <c:v>0.30000000000000004</c:v>
                </c:pt>
                <c:pt idx="123">
                  <c:v>0.45000000000000007</c:v>
                </c:pt>
                <c:pt idx="124">
                  <c:v>0.60000000000000009</c:v>
                </c:pt>
                <c:pt idx="125">
                  <c:v>0.75000000000000022</c:v>
                </c:pt>
                <c:pt idx="126">
                  <c:v>0.90000000000000024</c:v>
                </c:pt>
                <c:pt idx="127">
                  <c:v>1.0500000000000003</c:v>
                </c:pt>
                <c:pt idx="128">
                  <c:v>1.2000000000000002</c:v>
                </c:pt>
                <c:pt idx="129">
                  <c:v>1.35</c:v>
                </c:pt>
                <c:pt idx="130">
                  <c:v>1.5</c:v>
                </c:pt>
                <c:pt idx="132">
                  <c:v>-1.5000000000000004</c:v>
                </c:pt>
                <c:pt idx="133">
                  <c:v>-1.3500000000000003</c:v>
                </c:pt>
                <c:pt idx="134">
                  <c:v>-1.2000000000000004</c:v>
                </c:pt>
                <c:pt idx="135">
                  <c:v>-1.0500000000000005</c:v>
                </c:pt>
                <c:pt idx="136">
                  <c:v>-0.90000000000000047</c:v>
                </c:pt>
                <c:pt idx="137">
                  <c:v>-0.75000000000000044</c:v>
                </c:pt>
                <c:pt idx="138">
                  <c:v>-0.60000000000000031</c:v>
                </c:pt>
                <c:pt idx="139">
                  <c:v>-0.45000000000000029</c:v>
                </c:pt>
                <c:pt idx="140">
                  <c:v>-0.30000000000000021</c:v>
                </c:pt>
                <c:pt idx="141">
                  <c:v>-0.15000000000000019</c:v>
                </c:pt>
                <c:pt idx="142">
                  <c:v>0</c:v>
                </c:pt>
                <c:pt idx="143">
                  <c:v>0.15000000000000002</c:v>
                </c:pt>
                <c:pt idx="144">
                  <c:v>0.30000000000000004</c:v>
                </c:pt>
                <c:pt idx="145">
                  <c:v>0.45000000000000007</c:v>
                </c:pt>
                <c:pt idx="146">
                  <c:v>0.60000000000000009</c:v>
                </c:pt>
                <c:pt idx="147">
                  <c:v>0.75000000000000022</c:v>
                </c:pt>
                <c:pt idx="148">
                  <c:v>0.90000000000000024</c:v>
                </c:pt>
                <c:pt idx="149">
                  <c:v>1.0500000000000003</c:v>
                </c:pt>
                <c:pt idx="150">
                  <c:v>1.2000000000000002</c:v>
                </c:pt>
                <c:pt idx="151">
                  <c:v>1.35</c:v>
                </c:pt>
                <c:pt idx="152">
                  <c:v>1.5</c:v>
                </c:pt>
                <c:pt idx="154">
                  <c:v>-1.5000000000000004</c:v>
                </c:pt>
                <c:pt idx="155">
                  <c:v>-1.3500000000000003</c:v>
                </c:pt>
                <c:pt idx="156">
                  <c:v>-1.2000000000000004</c:v>
                </c:pt>
                <c:pt idx="157">
                  <c:v>-1.0500000000000005</c:v>
                </c:pt>
                <c:pt idx="158">
                  <c:v>-0.90000000000000047</c:v>
                </c:pt>
                <c:pt idx="159">
                  <c:v>-0.75000000000000044</c:v>
                </c:pt>
                <c:pt idx="160">
                  <c:v>-0.60000000000000031</c:v>
                </c:pt>
                <c:pt idx="161">
                  <c:v>-0.45000000000000029</c:v>
                </c:pt>
                <c:pt idx="162">
                  <c:v>-0.30000000000000021</c:v>
                </c:pt>
                <c:pt idx="163">
                  <c:v>-0.15000000000000019</c:v>
                </c:pt>
                <c:pt idx="164">
                  <c:v>0</c:v>
                </c:pt>
                <c:pt idx="165">
                  <c:v>0.15000000000000002</c:v>
                </c:pt>
                <c:pt idx="166">
                  <c:v>0.30000000000000004</c:v>
                </c:pt>
                <c:pt idx="167">
                  <c:v>0.45000000000000007</c:v>
                </c:pt>
                <c:pt idx="168">
                  <c:v>0.60000000000000009</c:v>
                </c:pt>
                <c:pt idx="169">
                  <c:v>0.75000000000000022</c:v>
                </c:pt>
                <c:pt idx="170">
                  <c:v>0.90000000000000024</c:v>
                </c:pt>
                <c:pt idx="171">
                  <c:v>1.0500000000000003</c:v>
                </c:pt>
                <c:pt idx="172">
                  <c:v>1.2000000000000002</c:v>
                </c:pt>
                <c:pt idx="173">
                  <c:v>1.35</c:v>
                </c:pt>
                <c:pt idx="174">
                  <c:v>1.5</c:v>
                </c:pt>
                <c:pt idx="176">
                  <c:v>-1.5000000000000004</c:v>
                </c:pt>
                <c:pt idx="177">
                  <c:v>1.5000000000000004</c:v>
                </c:pt>
                <c:pt idx="179">
                  <c:v>0</c:v>
                </c:pt>
                <c:pt idx="180">
                  <c:v>0</c:v>
                </c:pt>
                <c:pt idx="182">
                  <c:v>2.598076211353316</c:v>
                </c:pt>
                <c:pt idx="183">
                  <c:v>-1.7320508075688772</c:v>
                </c:pt>
                <c:pt idx="185">
                  <c:v>-1.5000000000000004</c:v>
                </c:pt>
                <c:pt idx="186">
                  <c:v>-1.3500000000000003</c:v>
                </c:pt>
                <c:pt idx="187">
                  <c:v>-1.2000000000000004</c:v>
                </c:pt>
                <c:pt idx="188">
                  <c:v>-1.0500000000000005</c:v>
                </c:pt>
                <c:pt idx="189">
                  <c:v>-0.90000000000000047</c:v>
                </c:pt>
                <c:pt idx="190">
                  <c:v>-0.75000000000000044</c:v>
                </c:pt>
                <c:pt idx="191">
                  <c:v>-0.60000000000000031</c:v>
                </c:pt>
                <c:pt idx="192">
                  <c:v>-0.45000000000000029</c:v>
                </c:pt>
                <c:pt idx="193">
                  <c:v>-0.30000000000000021</c:v>
                </c:pt>
                <c:pt idx="194">
                  <c:v>-0.15000000000000019</c:v>
                </c:pt>
                <c:pt idx="195">
                  <c:v>0</c:v>
                </c:pt>
                <c:pt idx="196">
                  <c:v>0.15000000000000002</c:v>
                </c:pt>
                <c:pt idx="197">
                  <c:v>0.30000000000000004</c:v>
                </c:pt>
                <c:pt idx="198">
                  <c:v>0.45000000000000007</c:v>
                </c:pt>
                <c:pt idx="199">
                  <c:v>0.60000000000000009</c:v>
                </c:pt>
                <c:pt idx="200">
                  <c:v>0.75000000000000022</c:v>
                </c:pt>
                <c:pt idx="201">
                  <c:v>0.90000000000000024</c:v>
                </c:pt>
                <c:pt idx="202">
                  <c:v>1.0500000000000003</c:v>
                </c:pt>
                <c:pt idx="203">
                  <c:v>1.2000000000000002</c:v>
                </c:pt>
                <c:pt idx="204">
                  <c:v>1.35</c:v>
                </c:pt>
                <c:pt idx="205">
                  <c:v>1.5</c:v>
                </c:pt>
                <c:pt idx="207">
                  <c:v>-1.5000000000000004</c:v>
                </c:pt>
                <c:pt idx="208">
                  <c:v>1.5000000000000004</c:v>
                </c:pt>
                <c:pt idx="210">
                  <c:v>-1.5000000000000004</c:v>
                </c:pt>
                <c:pt idx="211">
                  <c:v>1.5000000000000004</c:v>
                </c:pt>
                <c:pt idx="213">
                  <c:v>-1.5000000000000004</c:v>
                </c:pt>
                <c:pt idx="214">
                  <c:v>1.5000000000000004</c:v>
                </c:pt>
                <c:pt idx="216">
                  <c:v>-1.5000000000000004</c:v>
                </c:pt>
                <c:pt idx="217">
                  <c:v>1.5000000000000004</c:v>
                </c:pt>
              </c:numCache>
            </c:numRef>
          </c:xVal>
          <c:yVal>
            <c:numRef>
              <c:f>立体化!$V$18:$V$235</c:f>
              <c:numCache>
                <c:formatCode>General</c:formatCode>
                <c:ptCount val="218"/>
                <c:pt idx="66">
                  <c:v>0.38280183750333979</c:v>
                </c:pt>
                <c:pt idx="67">
                  <c:v>0.20339540300224154</c:v>
                </c:pt>
                <c:pt idx="68">
                  <c:v>-4.8481616761277546E-3</c:v>
                </c:pt>
                <c:pt idx="69">
                  <c:v>-0.24153965022978618</c:v>
                </c:pt>
                <c:pt idx="70">
                  <c:v>-0.49276546376021357</c:v>
                </c:pt>
                <c:pt idx="71">
                  <c:v>-0.72890095458397119</c:v>
                </c:pt>
                <c:pt idx="72">
                  <c:v>-0.91167773409802955</c:v>
                </c:pt>
                <c:pt idx="73">
                  <c:v>-1.0108504534444314</c:v>
                </c:pt>
                <c:pt idx="74">
                  <c:v>-1.0227409081620127</c:v>
                </c:pt>
                <c:pt idx="75">
                  <c:v>-0.97800327638669948</c:v>
                </c:pt>
                <c:pt idx="76">
                  <c:v>-0.93049607083814045</c:v>
                </c:pt>
                <c:pt idx="77">
                  <c:v>-0.93191158959114229</c:v>
                </c:pt>
                <c:pt idx="78">
                  <c:v>-1.0078179650055255</c:v>
                </c:pt>
                <c:pt idx="79">
                  <c:v>-1.1500172009357459</c:v>
                </c:pt>
                <c:pt idx="80">
                  <c:v>-1.3279058318696848</c:v>
                </c:pt>
                <c:pt idx="81">
                  <c:v>-1.508528878904563</c:v>
                </c:pt>
                <c:pt idx="82">
                  <c:v>-1.6716703879624137</c:v>
                </c:pt>
                <c:pt idx="83">
                  <c:v>-1.8132478751889824</c:v>
                </c:pt>
                <c:pt idx="84">
                  <c:v>-1.939613479436352</c:v>
                </c:pt>
                <c:pt idx="85">
                  <c:v>-2.0596484171352403</c:v>
                </c:pt>
                <c:pt idx="86">
                  <c:v>-2.179727895774124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立体化!$W$17</c:f>
              <c:strCache>
                <c:ptCount val="1"/>
                <c:pt idx="0">
                  <c:v>x軸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立体化!$S$18:$S$235</c:f>
              <c:numCache>
                <c:formatCode>General</c:formatCode>
                <c:ptCount val="218"/>
                <c:pt idx="0">
                  <c:v>-1.5046847995280495</c:v>
                </c:pt>
                <c:pt idx="1">
                  <c:v>-1.3610157175883839</c:v>
                </c:pt>
                <c:pt idx="2">
                  <c:v>-1.2236727151302274</c:v>
                </c:pt>
                <c:pt idx="3">
                  <c:v>-1.0964939931465065</c:v>
                </c:pt>
                <c:pt idx="4">
                  <c:v>-0.9834562985843821</c:v>
                </c:pt>
                <c:pt idx="5">
                  <c:v>-0.88690991086589743</c:v>
                </c:pt>
                <c:pt idx="6">
                  <c:v>-0.80526937164378876</c:v>
                </c:pt>
                <c:pt idx="7">
                  <c:v>-0.73127226774919363</c:v>
                </c:pt>
                <c:pt idx="8">
                  <c:v>-0.6522436503371154</c:v>
                </c:pt>
                <c:pt idx="9">
                  <c:v>-0.55315581486501064</c:v>
                </c:pt>
                <c:pt idx="10">
                  <c:v>-0.42171221423300187</c:v>
                </c:pt>
                <c:pt idx="11">
                  <c:v>-0.25315581486501054</c:v>
                </c:pt>
                <c:pt idx="12">
                  <c:v>-5.2243650337115144E-2</c:v>
                </c:pt>
                <c:pt idx="13">
                  <c:v>0.16872773225080662</c:v>
                </c:pt>
                <c:pt idx="14">
                  <c:v>0.39473062835621153</c:v>
                </c:pt>
                <c:pt idx="15">
                  <c:v>0.61309008913410323</c:v>
                </c:pt>
                <c:pt idx="16">
                  <c:v>0.81654370141561849</c:v>
                </c:pt>
                <c:pt idx="17">
                  <c:v>1.0035060068534942</c:v>
                </c:pt>
                <c:pt idx="18">
                  <c:v>1.1763272848697732</c:v>
                </c:pt>
                <c:pt idx="19">
                  <c:v>1.3389842824116165</c:v>
                </c:pt>
                <c:pt idx="20">
                  <c:v>1.495315200471951</c:v>
                </c:pt>
                <c:pt idx="22">
                  <c:v>-1.5155330292300309</c:v>
                </c:pt>
                <c:pt idx="23">
                  <c:v>-1.3828715702857932</c:v>
                </c:pt>
                <c:pt idx="24">
                  <c:v>-1.262791839671336</c:v>
                </c:pt>
                <c:pt idx="25">
                  <c:v>-1.157909588269276</c:v>
                </c:pt>
                <c:pt idx="26">
                  <c:v>-1.0660257756063971</c:v>
                </c:pt>
                <c:pt idx="27">
                  <c:v>-0.97697082710031191</c:v>
                </c:pt>
                <c:pt idx="28">
                  <c:v>-0.87223834280915957</c:v>
                </c:pt>
                <c:pt idx="29">
                  <c:v>-0.72977784302531523</c:v>
                </c:pt>
                <c:pt idx="30">
                  <c:v>-0.53358143220517595</c:v>
                </c:pt>
                <c:pt idx="31">
                  <c:v>-0.28367127065014347</c:v>
                </c:pt>
                <c:pt idx="32">
                  <c:v>0</c:v>
                </c:pt>
                <c:pt idx="33">
                  <c:v>0.28367127065014319</c:v>
                </c:pt>
                <c:pt idx="34">
                  <c:v>0.53358143220517573</c:v>
                </c:pt>
                <c:pt idx="35">
                  <c:v>0.72977784302531501</c:v>
                </c:pt>
                <c:pt idx="36">
                  <c:v>0.87223834280915935</c:v>
                </c:pt>
                <c:pt idx="37">
                  <c:v>0.97697082710031169</c:v>
                </c:pt>
                <c:pt idx="38">
                  <c:v>1.0660257756063971</c:v>
                </c:pt>
                <c:pt idx="39">
                  <c:v>1.1579095882692758</c:v>
                </c:pt>
                <c:pt idx="40">
                  <c:v>1.262791839671336</c:v>
                </c:pt>
                <c:pt idx="41">
                  <c:v>1.382871570285793</c:v>
                </c:pt>
                <c:pt idx="42">
                  <c:v>1.5155330292300304</c:v>
                </c:pt>
                <c:pt idx="44">
                  <c:v>-1.5110445714202279</c:v>
                </c:pt>
                <c:pt idx="45">
                  <c:v>-1.3707453849758189</c:v>
                </c:pt>
                <c:pt idx="46">
                  <c:v>-1.2345360565721446</c:v>
                </c:pt>
                <c:pt idx="47">
                  <c:v>-1.1004211254778553</c:v>
                </c:pt>
                <c:pt idx="48">
                  <c:v>-0.9634232675367973</c:v>
                </c:pt>
                <c:pt idx="49">
                  <c:v>-0.81645258311729174</c:v>
                </c:pt>
                <c:pt idx="50">
                  <c:v>-0.65351689860731799</c:v>
                </c:pt>
                <c:pt idx="51">
                  <c:v>-0.47418396688209369</c:v>
                </c:pt>
                <c:pt idx="52">
                  <c:v>-0.28632239240912666</c:v>
                </c:pt>
                <c:pt idx="53">
                  <c:v>-0.10415460532880158</c:v>
                </c:pt>
                <c:pt idx="54">
                  <c:v>5.8482390334859038E-2</c:v>
                </c:pt>
                <c:pt idx="55">
                  <c:v>0.19584539467119866</c:v>
                </c:pt>
                <c:pt idx="56">
                  <c:v>0.31367760759087365</c:v>
                </c:pt>
                <c:pt idx="57">
                  <c:v>0.42581603311790672</c:v>
                </c:pt>
                <c:pt idx="58">
                  <c:v>0.54648310139268241</c:v>
                </c:pt>
                <c:pt idx="59">
                  <c:v>0.68354741688270892</c:v>
                </c:pt>
                <c:pt idx="60">
                  <c:v>0.83657673246320341</c:v>
                </c:pt>
                <c:pt idx="61">
                  <c:v>0.99957887452214544</c:v>
                </c:pt>
                <c:pt idx="62">
                  <c:v>1.165463943427856</c:v>
                </c:pt>
                <c:pt idx="63">
                  <c:v>1.3292546150241815</c:v>
                </c:pt>
                <c:pt idx="64">
                  <c:v>1.4889554285797726</c:v>
                </c:pt>
                <c:pt idx="66">
                  <c:v>-1.5312624001783071</c:v>
                </c:pt>
                <c:pt idx="67">
                  <c:v>-1.4146326728499954</c:v>
                </c:pt>
                <c:pt idx="68">
                  <c:v>-1.3210006113737072</c:v>
                </c:pt>
                <c:pt idx="69">
                  <c:v>-1.2548247068936369</c:v>
                </c:pt>
                <c:pt idx="70">
                  <c:v>-1.2129053417275755</c:v>
                </c:pt>
                <c:pt idx="71">
                  <c:v>-1.1803333210835001</c:v>
                </c:pt>
                <c:pt idx="72">
                  <c:v>-1.1310246130602657</c:v>
                </c:pt>
                <c:pt idx="73">
                  <c:v>-1.035234077656602</c:v>
                </c:pt>
                <c:pt idx="74">
                  <c:v>-0.87214747495141753</c:v>
                </c:pt>
                <c:pt idx="75">
                  <c:v>-0.6409816908439554</c:v>
                </c:pt>
                <c:pt idx="76">
                  <c:v>-0.36322982389814285</c:v>
                </c:pt>
                <c:pt idx="77">
                  <c:v>-7.363914954366868E-2</c:v>
                </c:pt>
                <c:pt idx="78">
                  <c:v>0.19501538945893412</c:v>
                </c:pt>
                <c:pt idx="79">
                  <c:v>0.42432160839402833</c:v>
                </c:pt>
                <c:pt idx="80">
                  <c:v>0.61345207255805323</c:v>
                </c:pt>
                <c:pt idx="81">
                  <c:v>0.77360833311712329</c:v>
                </c:pt>
                <c:pt idx="82">
                  <c:v>0.91914620948521852</c:v>
                </c:pt>
                <c:pt idx="83">
                  <c:v>1.060994469644915</c:v>
                </c:pt>
                <c:pt idx="84">
                  <c:v>1.2045830679689649</c:v>
                </c:pt>
                <c:pt idx="85">
                  <c:v>1.3511104677215908</c:v>
                </c:pt>
                <c:pt idx="86">
                  <c:v>1.499803658281754</c:v>
                </c:pt>
                <c:pt idx="88">
                  <c:v>-1.5000000000000004</c:v>
                </c:pt>
                <c:pt idx="89">
                  <c:v>-1.3500000000000003</c:v>
                </c:pt>
                <c:pt idx="90">
                  <c:v>-1.2000000000000004</c:v>
                </c:pt>
                <c:pt idx="91">
                  <c:v>-1.0500000000000005</c:v>
                </c:pt>
                <c:pt idx="92">
                  <c:v>-0.90000000000000047</c:v>
                </c:pt>
                <c:pt idx="93">
                  <c:v>-0.75000000000000044</c:v>
                </c:pt>
                <c:pt idx="94">
                  <c:v>-0.60000000000000031</c:v>
                </c:pt>
                <c:pt idx="95">
                  <c:v>-0.45000000000000029</c:v>
                </c:pt>
                <c:pt idx="96">
                  <c:v>-0.30000000000000021</c:v>
                </c:pt>
                <c:pt idx="97">
                  <c:v>-0.15000000000000019</c:v>
                </c:pt>
                <c:pt idx="98">
                  <c:v>0</c:v>
                </c:pt>
                <c:pt idx="99">
                  <c:v>0.15000000000000002</c:v>
                </c:pt>
                <c:pt idx="100">
                  <c:v>0.30000000000000004</c:v>
                </c:pt>
                <c:pt idx="101">
                  <c:v>0.45000000000000007</c:v>
                </c:pt>
                <c:pt idx="102">
                  <c:v>0.60000000000000009</c:v>
                </c:pt>
                <c:pt idx="103">
                  <c:v>0.75000000000000022</c:v>
                </c:pt>
                <c:pt idx="104">
                  <c:v>0.90000000000000024</c:v>
                </c:pt>
                <c:pt idx="105">
                  <c:v>1.0500000000000003</c:v>
                </c:pt>
                <c:pt idx="106">
                  <c:v>1.2000000000000002</c:v>
                </c:pt>
                <c:pt idx="107">
                  <c:v>1.35</c:v>
                </c:pt>
                <c:pt idx="108">
                  <c:v>1.5</c:v>
                </c:pt>
                <c:pt idx="110">
                  <c:v>-1.5000000000000004</c:v>
                </c:pt>
                <c:pt idx="111">
                  <c:v>-1.3500000000000003</c:v>
                </c:pt>
                <c:pt idx="112">
                  <c:v>-1.2000000000000004</c:v>
                </c:pt>
                <c:pt idx="113">
                  <c:v>-1.0500000000000005</c:v>
                </c:pt>
                <c:pt idx="114">
                  <c:v>-0.90000000000000047</c:v>
                </c:pt>
                <c:pt idx="115">
                  <c:v>-0.75000000000000044</c:v>
                </c:pt>
                <c:pt idx="116">
                  <c:v>-0.60000000000000031</c:v>
                </c:pt>
                <c:pt idx="117">
                  <c:v>-0.45000000000000029</c:v>
                </c:pt>
                <c:pt idx="118">
                  <c:v>-0.30000000000000021</c:v>
                </c:pt>
                <c:pt idx="119">
                  <c:v>-0.15000000000000019</c:v>
                </c:pt>
                <c:pt idx="120">
                  <c:v>0</c:v>
                </c:pt>
                <c:pt idx="121">
                  <c:v>0.15000000000000002</c:v>
                </c:pt>
                <c:pt idx="122">
                  <c:v>0.30000000000000004</c:v>
                </c:pt>
                <c:pt idx="123">
                  <c:v>0.45000000000000007</c:v>
                </c:pt>
                <c:pt idx="124">
                  <c:v>0.60000000000000009</c:v>
                </c:pt>
                <c:pt idx="125">
                  <c:v>0.75000000000000022</c:v>
                </c:pt>
                <c:pt idx="126">
                  <c:v>0.90000000000000024</c:v>
                </c:pt>
                <c:pt idx="127">
                  <c:v>1.0500000000000003</c:v>
                </c:pt>
                <c:pt idx="128">
                  <c:v>1.2000000000000002</c:v>
                </c:pt>
                <c:pt idx="129">
                  <c:v>1.35</c:v>
                </c:pt>
                <c:pt idx="130">
                  <c:v>1.5</c:v>
                </c:pt>
                <c:pt idx="132">
                  <c:v>-1.5000000000000004</c:v>
                </c:pt>
                <c:pt idx="133">
                  <c:v>-1.3500000000000003</c:v>
                </c:pt>
                <c:pt idx="134">
                  <c:v>-1.2000000000000004</c:v>
                </c:pt>
                <c:pt idx="135">
                  <c:v>-1.0500000000000005</c:v>
                </c:pt>
                <c:pt idx="136">
                  <c:v>-0.90000000000000047</c:v>
                </c:pt>
                <c:pt idx="137">
                  <c:v>-0.75000000000000044</c:v>
                </c:pt>
                <c:pt idx="138">
                  <c:v>-0.60000000000000031</c:v>
                </c:pt>
                <c:pt idx="139">
                  <c:v>-0.45000000000000029</c:v>
                </c:pt>
                <c:pt idx="140">
                  <c:v>-0.30000000000000021</c:v>
                </c:pt>
                <c:pt idx="141">
                  <c:v>-0.15000000000000019</c:v>
                </c:pt>
                <c:pt idx="142">
                  <c:v>0</c:v>
                </c:pt>
                <c:pt idx="143">
                  <c:v>0.15000000000000002</c:v>
                </c:pt>
                <c:pt idx="144">
                  <c:v>0.30000000000000004</c:v>
                </c:pt>
                <c:pt idx="145">
                  <c:v>0.45000000000000007</c:v>
                </c:pt>
                <c:pt idx="146">
                  <c:v>0.60000000000000009</c:v>
                </c:pt>
                <c:pt idx="147">
                  <c:v>0.75000000000000022</c:v>
                </c:pt>
                <c:pt idx="148">
                  <c:v>0.90000000000000024</c:v>
                </c:pt>
                <c:pt idx="149">
                  <c:v>1.0500000000000003</c:v>
                </c:pt>
                <c:pt idx="150">
                  <c:v>1.2000000000000002</c:v>
                </c:pt>
                <c:pt idx="151">
                  <c:v>1.35</c:v>
                </c:pt>
                <c:pt idx="152">
                  <c:v>1.5</c:v>
                </c:pt>
                <c:pt idx="154">
                  <c:v>-1.5000000000000004</c:v>
                </c:pt>
                <c:pt idx="155">
                  <c:v>-1.3500000000000003</c:v>
                </c:pt>
                <c:pt idx="156">
                  <c:v>-1.2000000000000004</c:v>
                </c:pt>
                <c:pt idx="157">
                  <c:v>-1.0500000000000005</c:v>
                </c:pt>
                <c:pt idx="158">
                  <c:v>-0.90000000000000047</c:v>
                </c:pt>
                <c:pt idx="159">
                  <c:v>-0.75000000000000044</c:v>
                </c:pt>
                <c:pt idx="160">
                  <c:v>-0.60000000000000031</c:v>
                </c:pt>
                <c:pt idx="161">
                  <c:v>-0.45000000000000029</c:v>
                </c:pt>
                <c:pt idx="162">
                  <c:v>-0.30000000000000021</c:v>
                </c:pt>
                <c:pt idx="163">
                  <c:v>-0.15000000000000019</c:v>
                </c:pt>
                <c:pt idx="164">
                  <c:v>0</c:v>
                </c:pt>
                <c:pt idx="165">
                  <c:v>0.15000000000000002</c:v>
                </c:pt>
                <c:pt idx="166">
                  <c:v>0.30000000000000004</c:v>
                </c:pt>
                <c:pt idx="167">
                  <c:v>0.45000000000000007</c:v>
                </c:pt>
                <c:pt idx="168">
                  <c:v>0.60000000000000009</c:v>
                </c:pt>
                <c:pt idx="169">
                  <c:v>0.75000000000000022</c:v>
                </c:pt>
                <c:pt idx="170">
                  <c:v>0.90000000000000024</c:v>
                </c:pt>
                <c:pt idx="171">
                  <c:v>1.0500000000000003</c:v>
                </c:pt>
                <c:pt idx="172">
                  <c:v>1.2000000000000002</c:v>
                </c:pt>
                <c:pt idx="173">
                  <c:v>1.35</c:v>
                </c:pt>
                <c:pt idx="174">
                  <c:v>1.5</c:v>
                </c:pt>
                <c:pt idx="176">
                  <c:v>-1.5000000000000004</c:v>
                </c:pt>
                <c:pt idx="177">
                  <c:v>1.5000000000000004</c:v>
                </c:pt>
                <c:pt idx="179">
                  <c:v>0</c:v>
                </c:pt>
                <c:pt idx="180">
                  <c:v>0</c:v>
                </c:pt>
                <c:pt idx="182">
                  <c:v>2.598076211353316</c:v>
                </c:pt>
                <c:pt idx="183">
                  <c:v>-1.7320508075688772</c:v>
                </c:pt>
                <c:pt idx="185">
                  <c:v>-1.5000000000000004</c:v>
                </c:pt>
                <c:pt idx="186">
                  <c:v>-1.3500000000000003</c:v>
                </c:pt>
                <c:pt idx="187">
                  <c:v>-1.2000000000000004</c:v>
                </c:pt>
                <c:pt idx="188">
                  <c:v>-1.0500000000000005</c:v>
                </c:pt>
                <c:pt idx="189">
                  <c:v>-0.90000000000000047</c:v>
                </c:pt>
                <c:pt idx="190">
                  <c:v>-0.75000000000000044</c:v>
                </c:pt>
                <c:pt idx="191">
                  <c:v>-0.60000000000000031</c:v>
                </c:pt>
                <c:pt idx="192">
                  <c:v>-0.45000000000000029</c:v>
                </c:pt>
                <c:pt idx="193">
                  <c:v>-0.30000000000000021</c:v>
                </c:pt>
                <c:pt idx="194">
                  <c:v>-0.15000000000000019</c:v>
                </c:pt>
                <c:pt idx="195">
                  <c:v>0</c:v>
                </c:pt>
                <c:pt idx="196">
                  <c:v>0.15000000000000002</c:v>
                </c:pt>
                <c:pt idx="197">
                  <c:v>0.30000000000000004</c:v>
                </c:pt>
                <c:pt idx="198">
                  <c:v>0.45000000000000007</c:v>
                </c:pt>
                <c:pt idx="199">
                  <c:v>0.60000000000000009</c:v>
                </c:pt>
                <c:pt idx="200">
                  <c:v>0.75000000000000022</c:v>
                </c:pt>
                <c:pt idx="201">
                  <c:v>0.90000000000000024</c:v>
                </c:pt>
                <c:pt idx="202">
                  <c:v>1.0500000000000003</c:v>
                </c:pt>
                <c:pt idx="203">
                  <c:v>1.2000000000000002</c:v>
                </c:pt>
                <c:pt idx="204">
                  <c:v>1.35</c:v>
                </c:pt>
                <c:pt idx="205">
                  <c:v>1.5</c:v>
                </c:pt>
                <c:pt idx="207">
                  <c:v>-1.5000000000000004</c:v>
                </c:pt>
                <c:pt idx="208">
                  <c:v>1.5000000000000004</c:v>
                </c:pt>
                <c:pt idx="210">
                  <c:v>-1.5000000000000004</c:v>
                </c:pt>
                <c:pt idx="211">
                  <c:v>1.5000000000000004</c:v>
                </c:pt>
                <c:pt idx="213">
                  <c:v>-1.5000000000000004</c:v>
                </c:pt>
                <c:pt idx="214">
                  <c:v>1.5000000000000004</c:v>
                </c:pt>
                <c:pt idx="216">
                  <c:v>-1.5000000000000004</c:v>
                </c:pt>
                <c:pt idx="217">
                  <c:v>1.5000000000000004</c:v>
                </c:pt>
              </c:numCache>
            </c:numRef>
          </c:xVal>
          <c:yVal>
            <c:numRef>
              <c:f>立体化!$W$18:$W$235</c:f>
              <c:numCache>
                <c:formatCode>General</c:formatCode>
                <c:ptCount val="218"/>
                <c:pt idx="176">
                  <c:v>1.2990381056766578</c:v>
                </c:pt>
                <c:pt idx="177">
                  <c:v>-1.2990381056766578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立体化!$X$17</c:f>
              <c:strCache>
                <c:ptCount val="1"/>
                <c:pt idx="0">
                  <c:v>Re軸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立体化!$S$18:$S$235</c:f>
              <c:numCache>
                <c:formatCode>General</c:formatCode>
                <c:ptCount val="218"/>
                <c:pt idx="0">
                  <c:v>-1.5046847995280495</c:v>
                </c:pt>
                <c:pt idx="1">
                  <c:v>-1.3610157175883839</c:v>
                </c:pt>
                <c:pt idx="2">
                  <c:v>-1.2236727151302274</c:v>
                </c:pt>
                <c:pt idx="3">
                  <c:v>-1.0964939931465065</c:v>
                </c:pt>
                <c:pt idx="4">
                  <c:v>-0.9834562985843821</c:v>
                </c:pt>
                <c:pt idx="5">
                  <c:v>-0.88690991086589743</c:v>
                </c:pt>
                <c:pt idx="6">
                  <c:v>-0.80526937164378876</c:v>
                </c:pt>
                <c:pt idx="7">
                  <c:v>-0.73127226774919363</c:v>
                </c:pt>
                <c:pt idx="8">
                  <c:v>-0.6522436503371154</c:v>
                </c:pt>
                <c:pt idx="9">
                  <c:v>-0.55315581486501064</c:v>
                </c:pt>
                <c:pt idx="10">
                  <c:v>-0.42171221423300187</c:v>
                </c:pt>
                <c:pt idx="11">
                  <c:v>-0.25315581486501054</c:v>
                </c:pt>
                <c:pt idx="12">
                  <c:v>-5.2243650337115144E-2</c:v>
                </c:pt>
                <c:pt idx="13">
                  <c:v>0.16872773225080662</c:v>
                </c:pt>
                <c:pt idx="14">
                  <c:v>0.39473062835621153</c:v>
                </c:pt>
                <c:pt idx="15">
                  <c:v>0.61309008913410323</c:v>
                </c:pt>
                <c:pt idx="16">
                  <c:v>0.81654370141561849</c:v>
                </c:pt>
                <c:pt idx="17">
                  <c:v>1.0035060068534942</c:v>
                </c:pt>
                <c:pt idx="18">
                  <c:v>1.1763272848697732</c:v>
                </c:pt>
                <c:pt idx="19">
                  <c:v>1.3389842824116165</c:v>
                </c:pt>
                <c:pt idx="20">
                  <c:v>1.495315200471951</c:v>
                </c:pt>
                <c:pt idx="22">
                  <c:v>-1.5155330292300309</c:v>
                </c:pt>
                <c:pt idx="23">
                  <c:v>-1.3828715702857932</c:v>
                </c:pt>
                <c:pt idx="24">
                  <c:v>-1.262791839671336</c:v>
                </c:pt>
                <c:pt idx="25">
                  <c:v>-1.157909588269276</c:v>
                </c:pt>
                <c:pt idx="26">
                  <c:v>-1.0660257756063971</c:v>
                </c:pt>
                <c:pt idx="27">
                  <c:v>-0.97697082710031191</c:v>
                </c:pt>
                <c:pt idx="28">
                  <c:v>-0.87223834280915957</c:v>
                </c:pt>
                <c:pt idx="29">
                  <c:v>-0.72977784302531523</c:v>
                </c:pt>
                <c:pt idx="30">
                  <c:v>-0.53358143220517595</c:v>
                </c:pt>
                <c:pt idx="31">
                  <c:v>-0.28367127065014347</c:v>
                </c:pt>
                <c:pt idx="32">
                  <c:v>0</c:v>
                </c:pt>
                <c:pt idx="33">
                  <c:v>0.28367127065014319</c:v>
                </c:pt>
                <c:pt idx="34">
                  <c:v>0.53358143220517573</c:v>
                </c:pt>
                <c:pt idx="35">
                  <c:v>0.72977784302531501</c:v>
                </c:pt>
                <c:pt idx="36">
                  <c:v>0.87223834280915935</c:v>
                </c:pt>
                <c:pt idx="37">
                  <c:v>0.97697082710031169</c:v>
                </c:pt>
                <c:pt idx="38">
                  <c:v>1.0660257756063971</c:v>
                </c:pt>
                <c:pt idx="39">
                  <c:v>1.1579095882692758</c:v>
                </c:pt>
                <c:pt idx="40">
                  <c:v>1.262791839671336</c:v>
                </c:pt>
                <c:pt idx="41">
                  <c:v>1.382871570285793</c:v>
                </c:pt>
                <c:pt idx="42">
                  <c:v>1.5155330292300304</c:v>
                </c:pt>
                <c:pt idx="44">
                  <c:v>-1.5110445714202279</c:v>
                </c:pt>
                <c:pt idx="45">
                  <c:v>-1.3707453849758189</c:v>
                </c:pt>
                <c:pt idx="46">
                  <c:v>-1.2345360565721446</c:v>
                </c:pt>
                <c:pt idx="47">
                  <c:v>-1.1004211254778553</c:v>
                </c:pt>
                <c:pt idx="48">
                  <c:v>-0.9634232675367973</c:v>
                </c:pt>
                <c:pt idx="49">
                  <c:v>-0.81645258311729174</c:v>
                </c:pt>
                <c:pt idx="50">
                  <c:v>-0.65351689860731799</c:v>
                </c:pt>
                <c:pt idx="51">
                  <c:v>-0.47418396688209369</c:v>
                </c:pt>
                <c:pt idx="52">
                  <c:v>-0.28632239240912666</c:v>
                </c:pt>
                <c:pt idx="53">
                  <c:v>-0.10415460532880158</c:v>
                </c:pt>
                <c:pt idx="54">
                  <c:v>5.8482390334859038E-2</c:v>
                </c:pt>
                <c:pt idx="55">
                  <c:v>0.19584539467119866</c:v>
                </c:pt>
                <c:pt idx="56">
                  <c:v>0.31367760759087365</c:v>
                </c:pt>
                <c:pt idx="57">
                  <c:v>0.42581603311790672</c:v>
                </c:pt>
                <c:pt idx="58">
                  <c:v>0.54648310139268241</c:v>
                </c:pt>
                <c:pt idx="59">
                  <c:v>0.68354741688270892</c:v>
                </c:pt>
                <c:pt idx="60">
                  <c:v>0.83657673246320341</c:v>
                </c:pt>
                <c:pt idx="61">
                  <c:v>0.99957887452214544</c:v>
                </c:pt>
                <c:pt idx="62">
                  <c:v>1.165463943427856</c:v>
                </c:pt>
                <c:pt idx="63">
                  <c:v>1.3292546150241815</c:v>
                </c:pt>
                <c:pt idx="64">
                  <c:v>1.4889554285797726</c:v>
                </c:pt>
                <c:pt idx="66">
                  <c:v>-1.5312624001783071</c:v>
                </c:pt>
                <c:pt idx="67">
                  <c:v>-1.4146326728499954</c:v>
                </c:pt>
                <c:pt idx="68">
                  <c:v>-1.3210006113737072</c:v>
                </c:pt>
                <c:pt idx="69">
                  <c:v>-1.2548247068936369</c:v>
                </c:pt>
                <c:pt idx="70">
                  <c:v>-1.2129053417275755</c:v>
                </c:pt>
                <c:pt idx="71">
                  <c:v>-1.1803333210835001</c:v>
                </c:pt>
                <c:pt idx="72">
                  <c:v>-1.1310246130602657</c:v>
                </c:pt>
                <c:pt idx="73">
                  <c:v>-1.035234077656602</c:v>
                </c:pt>
                <c:pt idx="74">
                  <c:v>-0.87214747495141753</c:v>
                </c:pt>
                <c:pt idx="75">
                  <c:v>-0.6409816908439554</c:v>
                </c:pt>
                <c:pt idx="76">
                  <c:v>-0.36322982389814285</c:v>
                </c:pt>
                <c:pt idx="77">
                  <c:v>-7.363914954366868E-2</c:v>
                </c:pt>
                <c:pt idx="78">
                  <c:v>0.19501538945893412</c:v>
                </c:pt>
                <c:pt idx="79">
                  <c:v>0.42432160839402833</c:v>
                </c:pt>
                <c:pt idx="80">
                  <c:v>0.61345207255805323</c:v>
                </c:pt>
                <c:pt idx="81">
                  <c:v>0.77360833311712329</c:v>
                </c:pt>
                <c:pt idx="82">
                  <c:v>0.91914620948521852</c:v>
                </c:pt>
                <c:pt idx="83">
                  <c:v>1.060994469644915</c:v>
                </c:pt>
                <c:pt idx="84">
                  <c:v>1.2045830679689649</c:v>
                </c:pt>
                <c:pt idx="85">
                  <c:v>1.3511104677215908</c:v>
                </c:pt>
                <c:pt idx="86">
                  <c:v>1.499803658281754</c:v>
                </c:pt>
                <c:pt idx="88">
                  <c:v>-1.5000000000000004</c:v>
                </c:pt>
                <c:pt idx="89">
                  <c:v>-1.3500000000000003</c:v>
                </c:pt>
                <c:pt idx="90">
                  <c:v>-1.2000000000000004</c:v>
                </c:pt>
                <c:pt idx="91">
                  <c:v>-1.0500000000000005</c:v>
                </c:pt>
                <c:pt idx="92">
                  <c:v>-0.90000000000000047</c:v>
                </c:pt>
                <c:pt idx="93">
                  <c:v>-0.75000000000000044</c:v>
                </c:pt>
                <c:pt idx="94">
                  <c:v>-0.60000000000000031</c:v>
                </c:pt>
                <c:pt idx="95">
                  <c:v>-0.45000000000000029</c:v>
                </c:pt>
                <c:pt idx="96">
                  <c:v>-0.30000000000000021</c:v>
                </c:pt>
                <c:pt idx="97">
                  <c:v>-0.15000000000000019</c:v>
                </c:pt>
                <c:pt idx="98">
                  <c:v>0</c:v>
                </c:pt>
                <c:pt idx="99">
                  <c:v>0.15000000000000002</c:v>
                </c:pt>
                <c:pt idx="100">
                  <c:v>0.30000000000000004</c:v>
                </c:pt>
                <c:pt idx="101">
                  <c:v>0.45000000000000007</c:v>
                </c:pt>
                <c:pt idx="102">
                  <c:v>0.60000000000000009</c:v>
                </c:pt>
                <c:pt idx="103">
                  <c:v>0.75000000000000022</c:v>
                </c:pt>
                <c:pt idx="104">
                  <c:v>0.90000000000000024</c:v>
                </c:pt>
                <c:pt idx="105">
                  <c:v>1.0500000000000003</c:v>
                </c:pt>
                <c:pt idx="106">
                  <c:v>1.2000000000000002</c:v>
                </c:pt>
                <c:pt idx="107">
                  <c:v>1.35</c:v>
                </c:pt>
                <c:pt idx="108">
                  <c:v>1.5</c:v>
                </c:pt>
                <c:pt idx="110">
                  <c:v>-1.5000000000000004</c:v>
                </c:pt>
                <c:pt idx="111">
                  <c:v>-1.3500000000000003</c:v>
                </c:pt>
                <c:pt idx="112">
                  <c:v>-1.2000000000000004</c:v>
                </c:pt>
                <c:pt idx="113">
                  <c:v>-1.0500000000000005</c:v>
                </c:pt>
                <c:pt idx="114">
                  <c:v>-0.90000000000000047</c:v>
                </c:pt>
                <c:pt idx="115">
                  <c:v>-0.75000000000000044</c:v>
                </c:pt>
                <c:pt idx="116">
                  <c:v>-0.60000000000000031</c:v>
                </c:pt>
                <c:pt idx="117">
                  <c:v>-0.45000000000000029</c:v>
                </c:pt>
                <c:pt idx="118">
                  <c:v>-0.30000000000000021</c:v>
                </c:pt>
                <c:pt idx="119">
                  <c:v>-0.15000000000000019</c:v>
                </c:pt>
                <c:pt idx="120">
                  <c:v>0</c:v>
                </c:pt>
                <c:pt idx="121">
                  <c:v>0.15000000000000002</c:v>
                </c:pt>
                <c:pt idx="122">
                  <c:v>0.30000000000000004</c:v>
                </c:pt>
                <c:pt idx="123">
                  <c:v>0.45000000000000007</c:v>
                </c:pt>
                <c:pt idx="124">
                  <c:v>0.60000000000000009</c:v>
                </c:pt>
                <c:pt idx="125">
                  <c:v>0.75000000000000022</c:v>
                </c:pt>
                <c:pt idx="126">
                  <c:v>0.90000000000000024</c:v>
                </c:pt>
                <c:pt idx="127">
                  <c:v>1.0500000000000003</c:v>
                </c:pt>
                <c:pt idx="128">
                  <c:v>1.2000000000000002</c:v>
                </c:pt>
                <c:pt idx="129">
                  <c:v>1.35</c:v>
                </c:pt>
                <c:pt idx="130">
                  <c:v>1.5</c:v>
                </c:pt>
                <c:pt idx="132">
                  <c:v>-1.5000000000000004</c:v>
                </c:pt>
                <c:pt idx="133">
                  <c:v>-1.3500000000000003</c:v>
                </c:pt>
                <c:pt idx="134">
                  <c:v>-1.2000000000000004</c:v>
                </c:pt>
                <c:pt idx="135">
                  <c:v>-1.0500000000000005</c:v>
                </c:pt>
                <c:pt idx="136">
                  <c:v>-0.90000000000000047</c:v>
                </c:pt>
                <c:pt idx="137">
                  <c:v>-0.75000000000000044</c:v>
                </c:pt>
                <c:pt idx="138">
                  <c:v>-0.60000000000000031</c:v>
                </c:pt>
                <c:pt idx="139">
                  <c:v>-0.45000000000000029</c:v>
                </c:pt>
                <c:pt idx="140">
                  <c:v>-0.30000000000000021</c:v>
                </c:pt>
                <c:pt idx="141">
                  <c:v>-0.15000000000000019</c:v>
                </c:pt>
                <c:pt idx="142">
                  <c:v>0</c:v>
                </c:pt>
                <c:pt idx="143">
                  <c:v>0.15000000000000002</c:v>
                </c:pt>
                <c:pt idx="144">
                  <c:v>0.30000000000000004</c:v>
                </c:pt>
                <c:pt idx="145">
                  <c:v>0.45000000000000007</c:v>
                </c:pt>
                <c:pt idx="146">
                  <c:v>0.60000000000000009</c:v>
                </c:pt>
                <c:pt idx="147">
                  <c:v>0.75000000000000022</c:v>
                </c:pt>
                <c:pt idx="148">
                  <c:v>0.90000000000000024</c:v>
                </c:pt>
                <c:pt idx="149">
                  <c:v>1.0500000000000003</c:v>
                </c:pt>
                <c:pt idx="150">
                  <c:v>1.2000000000000002</c:v>
                </c:pt>
                <c:pt idx="151">
                  <c:v>1.35</c:v>
                </c:pt>
                <c:pt idx="152">
                  <c:v>1.5</c:v>
                </c:pt>
                <c:pt idx="154">
                  <c:v>-1.5000000000000004</c:v>
                </c:pt>
                <c:pt idx="155">
                  <c:v>-1.3500000000000003</c:v>
                </c:pt>
                <c:pt idx="156">
                  <c:v>-1.2000000000000004</c:v>
                </c:pt>
                <c:pt idx="157">
                  <c:v>-1.0500000000000005</c:v>
                </c:pt>
                <c:pt idx="158">
                  <c:v>-0.90000000000000047</c:v>
                </c:pt>
                <c:pt idx="159">
                  <c:v>-0.75000000000000044</c:v>
                </c:pt>
                <c:pt idx="160">
                  <c:v>-0.60000000000000031</c:v>
                </c:pt>
                <c:pt idx="161">
                  <c:v>-0.45000000000000029</c:v>
                </c:pt>
                <c:pt idx="162">
                  <c:v>-0.30000000000000021</c:v>
                </c:pt>
                <c:pt idx="163">
                  <c:v>-0.15000000000000019</c:v>
                </c:pt>
                <c:pt idx="164">
                  <c:v>0</c:v>
                </c:pt>
                <c:pt idx="165">
                  <c:v>0.15000000000000002</c:v>
                </c:pt>
                <c:pt idx="166">
                  <c:v>0.30000000000000004</c:v>
                </c:pt>
                <c:pt idx="167">
                  <c:v>0.45000000000000007</c:v>
                </c:pt>
                <c:pt idx="168">
                  <c:v>0.60000000000000009</c:v>
                </c:pt>
                <c:pt idx="169">
                  <c:v>0.75000000000000022</c:v>
                </c:pt>
                <c:pt idx="170">
                  <c:v>0.90000000000000024</c:v>
                </c:pt>
                <c:pt idx="171">
                  <c:v>1.0500000000000003</c:v>
                </c:pt>
                <c:pt idx="172">
                  <c:v>1.2000000000000002</c:v>
                </c:pt>
                <c:pt idx="173">
                  <c:v>1.35</c:v>
                </c:pt>
                <c:pt idx="174">
                  <c:v>1.5</c:v>
                </c:pt>
                <c:pt idx="176">
                  <c:v>-1.5000000000000004</c:v>
                </c:pt>
                <c:pt idx="177">
                  <c:v>1.5000000000000004</c:v>
                </c:pt>
                <c:pt idx="179">
                  <c:v>0</c:v>
                </c:pt>
                <c:pt idx="180">
                  <c:v>0</c:v>
                </c:pt>
                <c:pt idx="182">
                  <c:v>2.598076211353316</c:v>
                </c:pt>
                <c:pt idx="183">
                  <c:v>-1.7320508075688772</c:v>
                </c:pt>
                <c:pt idx="185">
                  <c:v>-1.5000000000000004</c:v>
                </c:pt>
                <c:pt idx="186">
                  <c:v>-1.3500000000000003</c:v>
                </c:pt>
                <c:pt idx="187">
                  <c:v>-1.2000000000000004</c:v>
                </c:pt>
                <c:pt idx="188">
                  <c:v>-1.0500000000000005</c:v>
                </c:pt>
                <c:pt idx="189">
                  <c:v>-0.90000000000000047</c:v>
                </c:pt>
                <c:pt idx="190">
                  <c:v>-0.75000000000000044</c:v>
                </c:pt>
                <c:pt idx="191">
                  <c:v>-0.60000000000000031</c:v>
                </c:pt>
                <c:pt idx="192">
                  <c:v>-0.45000000000000029</c:v>
                </c:pt>
                <c:pt idx="193">
                  <c:v>-0.30000000000000021</c:v>
                </c:pt>
                <c:pt idx="194">
                  <c:v>-0.15000000000000019</c:v>
                </c:pt>
                <c:pt idx="195">
                  <c:v>0</c:v>
                </c:pt>
                <c:pt idx="196">
                  <c:v>0.15000000000000002</c:v>
                </c:pt>
                <c:pt idx="197">
                  <c:v>0.30000000000000004</c:v>
                </c:pt>
                <c:pt idx="198">
                  <c:v>0.45000000000000007</c:v>
                </c:pt>
                <c:pt idx="199">
                  <c:v>0.60000000000000009</c:v>
                </c:pt>
                <c:pt idx="200">
                  <c:v>0.75000000000000022</c:v>
                </c:pt>
                <c:pt idx="201">
                  <c:v>0.90000000000000024</c:v>
                </c:pt>
                <c:pt idx="202">
                  <c:v>1.0500000000000003</c:v>
                </c:pt>
                <c:pt idx="203">
                  <c:v>1.2000000000000002</c:v>
                </c:pt>
                <c:pt idx="204">
                  <c:v>1.35</c:v>
                </c:pt>
                <c:pt idx="205">
                  <c:v>1.5</c:v>
                </c:pt>
                <c:pt idx="207">
                  <c:v>-1.5000000000000004</c:v>
                </c:pt>
                <c:pt idx="208">
                  <c:v>1.5000000000000004</c:v>
                </c:pt>
                <c:pt idx="210">
                  <c:v>-1.5000000000000004</c:v>
                </c:pt>
                <c:pt idx="211">
                  <c:v>1.5000000000000004</c:v>
                </c:pt>
                <c:pt idx="213">
                  <c:v>-1.5000000000000004</c:v>
                </c:pt>
                <c:pt idx="214">
                  <c:v>1.5000000000000004</c:v>
                </c:pt>
                <c:pt idx="216">
                  <c:v>-1.5000000000000004</c:v>
                </c:pt>
                <c:pt idx="217">
                  <c:v>1.5000000000000004</c:v>
                </c:pt>
              </c:numCache>
            </c:numRef>
          </c:xVal>
          <c:yVal>
            <c:numRef>
              <c:f>立体化!$X$18:$X$235</c:f>
              <c:numCache>
                <c:formatCode>General</c:formatCode>
                <c:ptCount val="218"/>
                <c:pt idx="179">
                  <c:v>-2.598076211353316</c:v>
                </c:pt>
                <c:pt idx="180">
                  <c:v>2.598076211353316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立体化!$Y$17</c:f>
              <c:strCache>
                <c:ptCount val="1"/>
                <c:pt idx="0">
                  <c:v>Im軸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  <a:tailEnd type="triangle"/>
            </a:ln>
            <a:effectLst/>
          </c:spPr>
          <c:marker>
            <c:symbol val="none"/>
          </c:marker>
          <c:xVal>
            <c:numRef>
              <c:f>立体化!$S$18:$S$235</c:f>
              <c:numCache>
                <c:formatCode>General</c:formatCode>
                <c:ptCount val="218"/>
                <c:pt idx="0">
                  <c:v>-1.5046847995280495</c:v>
                </c:pt>
                <c:pt idx="1">
                  <c:v>-1.3610157175883839</c:v>
                </c:pt>
                <c:pt idx="2">
                  <c:v>-1.2236727151302274</c:v>
                </c:pt>
                <c:pt idx="3">
                  <c:v>-1.0964939931465065</c:v>
                </c:pt>
                <c:pt idx="4">
                  <c:v>-0.9834562985843821</c:v>
                </c:pt>
                <c:pt idx="5">
                  <c:v>-0.88690991086589743</c:v>
                </c:pt>
                <c:pt idx="6">
                  <c:v>-0.80526937164378876</c:v>
                </c:pt>
                <c:pt idx="7">
                  <c:v>-0.73127226774919363</c:v>
                </c:pt>
                <c:pt idx="8">
                  <c:v>-0.6522436503371154</c:v>
                </c:pt>
                <c:pt idx="9">
                  <c:v>-0.55315581486501064</c:v>
                </c:pt>
                <c:pt idx="10">
                  <c:v>-0.42171221423300187</c:v>
                </c:pt>
                <c:pt idx="11">
                  <c:v>-0.25315581486501054</c:v>
                </c:pt>
                <c:pt idx="12">
                  <c:v>-5.2243650337115144E-2</c:v>
                </c:pt>
                <c:pt idx="13">
                  <c:v>0.16872773225080662</c:v>
                </c:pt>
                <c:pt idx="14">
                  <c:v>0.39473062835621153</c:v>
                </c:pt>
                <c:pt idx="15">
                  <c:v>0.61309008913410323</c:v>
                </c:pt>
                <c:pt idx="16">
                  <c:v>0.81654370141561849</c:v>
                </c:pt>
                <c:pt idx="17">
                  <c:v>1.0035060068534942</c:v>
                </c:pt>
                <c:pt idx="18">
                  <c:v>1.1763272848697732</c:v>
                </c:pt>
                <c:pt idx="19">
                  <c:v>1.3389842824116165</c:v>
                </c:pt>
                <c:pt idx="20">
                  <c:v>1.495315200471951</c:v>
                </c:pt>
                <c:pt idx="22">
                  <c:v>-1.5155330292300309</c:v>
                </c:pt>
                <c:pt idx="23">
                  <c:v>-1.3828715702857932</c:v>
                </c:pt>
                <c:pt idx="24">
                  <c:v>-1.262791839671336</c:v>
                </c:pt>
                <c:pt idx="25">
                  <c:v>-1.157909588269276</c:v>
                </c:pt>
                <c:pt idx="26">
                  <c:v>-1.0660257756063971</c:v>
                </c:pt>
                <c:pt idx="27">
                  <c:v>-0.97697082710031191</c:v>
                </c:pt>
                <c:pt idx="28">
                  <c:v>-0.87223834280915957</c:v>
                </c:pt>
                <c:pt idx="29">
                  <c:v>-0.72977784302531523</c:v>
                </c:pt>
                <c:pt idx="30">
                  <c:v>-0.53358143220517595</c:v>
                </c:pt>
                <c:pt idx="31">
                  <c:v>-0.28367127065014347</c:v>
                </c:pt>
                <c:pt idx="32">
                  <c:v>0</c:v>
                </c:pt>
                <c:pt idx="33">
                  <c:v>0.28367127065014319</c:v>
                </c:pt>
                <c:pt idx="34">
                  <c:v>0.53358143220517573</c:v>
                </c:pt>
                <c:pt idx="35">
                  <c:v>0.72977784302531501</c:v>
                </c:pt>
                <c:pt idx="36">
                  <c:v>0.87223834280915935</c:v>
                </c:pt>
                <c:pt idx="37">
                  <c:v>0.97697082710031169</c:v>
                </c:pt>
                <c:pt idx="38">
                  <c:v>1.0660257756063971</c:v>
                </c:pt>
                <c:pt idx="39">
                  <c:v>1.1579095882692758</c:v>
                </c:pt>
                <c:pt idx="40">
                  <c:v>1.262791839671336</c:v>
                </c:pt>
                <c:pt idx="41">
                  <c:v>1.382871570285793</c:v>
                </c:pt>
                <c:pt idx="42">
                  <c:v>1.5155330292300304</c:v>
                </c:pt>
                <c:pt idx="44">
                  <c:v>-1.5110445714202279</c:v>
                </c:pt>
                <c:pt idx="45">
                  <c:v>-1.3707453849758189</c:v>
                </c:pt>
                <c:pt idx="46">
                  <c:v>-1.2345360565721446</c:v>
                </c:pt>
                <c:pt idx="47">
                  <c:v>-1.1004211254778553</c:v>
                </c:pt>
                <c:pt idx="48">
                  <c:v>-0.9634232675367973</c:v>
                </c:pt>
                <c:pt idx="49">
                  <c:v>-0.81645258311729174</c:v>
                </c:pt>
                <c:pt idx="50">
                  <c:v>-0.65351689860731799</c:v>
                </c:pt>
                <c:pt idx="51">
                  <c:v>-0.47418396688209369</c:v>
                </c:pt>
                <c:pt idx="52">
                  <c:v>-0.28632239240912666</c:v>
                </c:pt>
                <c:pt idx="53">
                  <c:v>-0.10415460532880158</c:v>
                </c:pt>
                <c:pt idx="54">
                  <c:v>5.8482390334859038E-2</c:v>
                </c:pt>
                <c:pt idx="55">
                  <c:v>0.19584539467119866</c:v>
                </c:pt>
                <c:pt idx="56">
                  <c:v>0.31367760759087365</c:v>
                </c:pt>
                <c:pt idx="57">
                  <c:v>0.42581603311790672</c:v>
                </c:pt>
                <c:pt idx="58">
                  <c:v>0.54648310139268241</c:v>
                </c:pt>
                <c:pt idx="59">
                  <c:v>0.68354741688270892</c:v>
                </c:pt>
                <c:pt idx="60">
                  <c:v>0.83657673246320341</c:v>
                </c:pt>
                <c:pt idx="61">
                  <c:v>0.99957887452214544</c:v>
                </c:pt>
                <c:pt idx="62">
                  <c:v>1.165463943427856</c:v>
                </c:pt>
                <c:pt idx="63">
                  <c:v>1.3292546150241815</c:v>
                </c:pt>
                <c:pt idx="64">
                  <c:v>1.4889554285797726</c:v>
                </c:pt>
                <c:pt idx="66">
                  <c:v>-1.5312624001783071</c:v>
                </c:pt>
                <c:pt idx="67">
                  <c:v>-1.4146326728499954</c:v>
                </c:pt>
                <c:pt idx="68">
                  <c:v>-1.3210006113737072</c:v>
                </c:pt>
                <c:pt idx="69">
                  <c:v>-1.2548247068936369</c:v>
                </c:pt>
                <c:pt idx="70">
                  <c:v>-1.2129053417275755</c:v>
                </c:pt>
                <c:pt idx="71">
                  <c:v>-1.1803333210835001</c:v>
                </c:pt>
                <c:pt idx="72">
                  <c:v>-1.1310246130602657</c:v>
                </c:pt>
                <c:pt idx="73">
                  <c:v>-1.035234077656602</c:v>
                </c:pt>
                <c:pt idx="74">
                  <c:v>-0.87214747495141753</c:v>
                </c:pt>
                <c:pt idx="75">
                  <c:v>-0.6409816908439554</c:v>
                </c:pt>
                <c:pt idx="76">
                  <c:v>-0.36322982389814285</c:v>
                </c:pt>
                <c:pt idx="77">
                  <c:v>-7.363914954366868E-2</c:v>
                </c:pt>
                <c:pt idx="78">
                  <c:v>0.19501538945893412</c:v>
                </c:pt>
                <c:pt idx="79">
                  <c:v>0.42432160839402833</c:v>
                </c:pt>
                <c:pt idx="80">
                  <c:v>0.61345207255805323</c:v>
                </c:pt>
                <c:pt idx="81">
                  <c:v>0.77360833311712329</c:v>
                </c:pt>
                <c:pt idx="82">
                  <c:v>0.91914620948521852</c:v>
                </c:pt>
                <c:pt idx="83">
                  <c:v>1.060994469644915</c:v>
                </c:pt>
                <c:pt idx="84">
                  <c:v>1.2045830679689649</c:v>
                </c:pt>
                <c:pt idx="85">
                  <c:v>1.3511104677215908</c:v>
                </c:pt>
                <c:pt idx="86">
                  <c:v>1.499803658281754</c:v>
                </c:pt>
                <c:pt idx="88">
                  <c:v>-1.5000000000000004</c:v>
                </c:pt>
                <c:pt idx="89">
                  <c:v>-1.3500000000000003</c:v>
                </c:pt>
                <c:pt idx="90">
                  <c:v>-1.2000000000000004</c:v>
                </c:pt>
                <c:pt idx="91">
                  <c:v>-1.0500000000000005</c:v>
                </c:pt>
                <c:pt idx="92">
                  <c:v>-0.90000000000000047</c:v>
                </c:pt>
                <c:pt idx="93">
                  <c:v>-0.75000000000000044</c:v>
                </c:pt>
                <c:pt idx="94">
                  <c:v>-0.60000000000000031</c:v>
                </c:pt>
                <c:pt idx="95">
                  <c:v>-0.45000000000000029</c:v>
                </c:pt>
                <c:pt idx="96">
                  <c:v>-0.30000000000000021</c:v>
                </c:pt>
                <c:pt idx="97">
                  <c:v>-0.15000000000000019</c:v>
                </c:pt>
                <c:pt idx="98">
                  <c:v>0</c:v>
                </c:pt>
                <c:pt idx="99">
                  <c:v>0.15000000000000002</c:v>
                </c:pt>
                <c:pt idx="100">
                  <c:v>0.30000000000000004</c:v>
                </c:pt>
                <c:pt idx="101">
                  <c:v>0.45000000000000007</c:v>
                </c:pt>
                <c:pt idx="102">
                  <c:v>0.60000000000000009</c:v>
                </c:pt>
                <c:pt idx="103">
                  <c:v>0.75000000000000022</c:v>
                </c:pt>
                <c:pt idx="104">
                  <c:v>0.90000000000000024</c:v>
                </c:pt>
                <c:pt idx="105">
                  <c:v>1.0500000000000003</c:v>
                </c:pt>
                <c:pt idx="106">
                  <c:v>1.2000000000000002</c:v>
                </c:pt>
                <c:pt idx="107">
                  <c:v>1.35</c:v>
                </c:pt>
                <c:pt idx="108">
                  <c:v>1.5</c:v>
                </c:pt>
                <c:pt idx="110">
                  <c:v>-1.5000000000000004</c:v>
                </c:pt>
                <c:pt idx="111">
                  <c:v>-1.3500000000000003</c:v>
                </c:pt>
                <c:pt idx="112">
                  <c:v>-1.2000000000000004</c:v>
                </c:pt>
                <c:pt idx="113">
                  <c:v>-1.0500000000000005</c:v>
                </c:pt>
                <c:pt idx="114">
                  <c:v>-0.90000000000000047</c:v>
                </c:pt>
                <c:pt idx="115">
                  <c:v>-0.75000000000000044</c:v>
                </c:pt>
                <c:pt idx="116">
                  <c:v>-0.60000000000000031</c:v>
                </c:pt>
                <c:pt idx="117">
                  <c:v>-0.45000000000000029</c:v>
                </c:pt>
                <c:pt idx="118">
                  <c:v>-0.30000000000000021</c:v>
                </c:pt>
                <c:pt idx="119">
                  <c:v>-0.15000000000000019</c:v>
                </c:pt>
                <c:pt idx="120">
                  <c:v>0</c:v>
                </c:pt>
                <c:pt idx="121">
                  <c:v>0.15000000000000002</c:v>
                </c:pt>
                <c:pt idx="122">
                  <c:v>0.30000000000000004</c:v>
                </c:pt>
                <c:pt idx="123">
                  <c:v>0.45000000000000007</c:v>
                </c:pt>
                <c:pt idx="124">
                  <c:v>0.60000000000000009</c:v>
                </c:pt>
                <c:pt idx="125">
                  <c:v>0.75000000000000022</c:v>
                </c:pt>
                <c:pt idx="126">
                  <c:v>0.90000000000000024</c:v>
                </c:pt>
                <c:pt idx="127">
                  <c:v>1.0500000000000003</c:v>
                </c:pt>
                <c:pt idx="128">
                  <c:v>1.2000000000000002</c:v>
                </c:pt>
                <c:pt idx="129">
                  <c:v>1.35</c:v>
                </c:pt>
                <c:pt idx="130">
                  <c:v>1.5</c:v>
                </c:pt>
                <c:pt idx="132">
                  <c:v>-1.5000000000000004</c:v>
                </c:pt>
                <c:pt idx="133">
                  <c:v>-1.3500000000000003</c:v>
                </c:pt>
                <c:pt idx="134">
                  <c:v>-1.2000000000000004</c:v>
                </c:pt>
                <c:pt idx="135">
                  <c:v>-1.0500000000000005</c:v>
                </c:pt>
                <c:pt idx="136">
                  <c:v>-0.90000000000000047</c:v>
                </c:pt>
                <c:pt idx="137">
                  <c:v>-0.75000000000000044</c:v>
                </c:pt>
                <c:pt idx="138">
                  <c:v>-0.60000000000000031</c:v>
                </c:pt>
                <c:pt idx="139">
                  <c:v>-0.45000000000000029</c:v>
                </c:pt>
                <c:pt idx="140">
                  <c:v>-0.30000000000000021</c:v>
                </c:pt>
                <c:pt idx="141">
                  <c:v>-0.15000000000000019</c:v>
                </c:pt>
                <c:pt idx="142">
                  <c:v>0</c:v>
                </c:pt>
                <c:pt idx="143">
                  <c:v>0.15000000000000002</c:v>
                </c:pt>
                <c:pt idx="144">
                  <c:v>0.30000000000000004</c:v>
                </c:pt>
                <c:pt idx="145">
                  <c:v>0.45000000000000007</c:v>
                </c:pt>
                <c:pt idx="146">
                  <c:v>0.60000000000000009</c:v>
                </c:pt>
                <c:pt idx="147">
                  <c:v>0.75000000000000022</c:v>
                </c:pt>
                <c:pt idx="148">
                  <c:v>0.90000000000000024</c:v>
                </c:pt>
                <c:pt idx="149">
                  <c:v>1.0500000000000003</c:v>
                </c:pt>
                <c:pt idx="150">
                  <c:v>1.2000000000000002</c:v>
                </c:pt>
                <c:pt idx="151">
                  <c:v>1.35</c:v>
                </c:pt>
                <c:pt idx="152">
                  <c:v>1.5</c:v>
                </c:pt>
                <c:pt idx="154">
                  <c:v>-1.5000000000000004</c:v>
                </c:pt>
                <c:pt idx="155">
                  <c:v>-1.3500000000000003</c:v>
                </c:pt>
                <c:pt idx="156">
                  <c:v>-1.2000000000000004</c:v>
                </c:pt>
                <c:pt idx="157">
                  <c:v>-1.0500000000000005</c:v>
                </c:pt>
                <c:pt idx="158">
                  <c:v>-0.90000000000000047</c:v>
                </c:pt>
                <c:pt idx="159">
                  <c:v>-0.75000000000000044</c:v>
                </c:pt>
                <c:pt idx="160">
                  <c:v>-0.60000000000000031</c:v>
                </c:pt>
                <c:pt idx="161">
                  <c:v>-0.45000000000000029</c:v>
                </c:pt>
                <c:pt idx="162">
                  <c:v>-0.30000000000000021</c:v>
                </c:pt>
                <c:pt idx="163">
                  <c:v>-0.15000000000000019</c:v>
                </c:pt>
                <c:pt idx="164">
                  <c:v>0</c:v>
                </c:pt>
                <c:pt idx="165">
                  <c:v>0.15000000000000002</c:v>
                </c:pt>
                <c:pt idx="166">
                  <c:v>0.30000000000000004</c:v>
                </c:pt>
                <c:pt idx="167">
                  <c:v>0.45000000000000007</c:v>
                </c:pt>
                <c:pt idx="168">
                  <c:v>0.60000000000000009</c:v>
                </c:pt>
                <c:pt idx="169">
                  <c:v>0.75000000000000022</c:v>
                </c:pt>
                <c:pt idx="170">
                  <c:v>0.90000000000000024</c:v>
                </c:pt>
                <c:pt idx="171">
                  <c:v>1.0500000000000003</c:v>
                </c:pt>
                <c:pt idx="172">
                  <c:v>1.2000000000000002</c:v>
                </c:pt>
                <c:pt idx="173">
                  <c:v>1.35</c:v>
                </c:pt>
                <c:pt idx="174">
                  <c:v>1.5</c:v>
                </c:pt>
                <c:pt idx="176">
                  <c:v>-1.5000000000000004</c:v>
                </c:pt>
                <c:pt idx="177">
                  <c:v>1.5000000000000004</c:v>
                </c:pt>
                <c:pt idx="179">
                  <c:v>0</c:v>
                </c:pt>
                <c:pt idx="180">
                  <c:v>0</c:v>
                </c:pt>
                <c:pt idx="182">
                  <c:v>2.598076211353316</c:v>
                </c:pt>
                <c:pt idx="183">
                  <c:v>-1.7320508075688772</c:v>
                </c:pt>
                <c:pt idx="185">
                  <c:v>-1.5000000000000004</c:v>
                </c:pt>
                <c:pt idx="186">
                  <c:v>-1.3500000000000003</c:v>
                </c:pt>
                <c:pt idx="187">
                  <c:v>-1.2000000000000004</c:v>
                </c:pt>
                <c:pt idx="188">
                  <c:v>-1.0500000000000005</c:v>
                </c:pt>
                <c:pt idx="189">
                  <c:v>-0.90000000000000047</c:v>
                </c:pt>
                <c:pt idx="190">
                  <c:v>-0.75000000000000044</c:v>
                </c:pt>
                <c:pt idx="191">
                  <c:v>-0.60000000000000031</c:v>
                </c:pt>
                <c:pt idx="192">
                  <c:v>-0.45000000000000029</c:v>
                </c:pt>
                <c:pt idx="193">
                  <c:v>-0.30000000000000021</c:v>
                </c:pt>
                <c:pt idx="194">
                  <c:v>-0.15000000000000019</c:v>
                </c:pt>
                <c:pt idx="195">
                  <c:v>0</c:v>
                </c:pt>
                <c:pt idx="196">
                  <c:v>0.15000000000000002</c:v>
                </c:pt>
                <c:pt idx="197">
                  <c:v>0.30000000000000004</c:v>
                </c:pt>
                <c:pt idx="198">
                  <c:v>0.45000000000000007</c:v>
                </c:pt>
                <c:pt idx="199">
                  <c:v>0.60000000000000009</c:v>
                </c:pt>
                <c:pt idx="200">
                  <c:v>0.75000000000000022</c:v>
                </c:pt>
                <c:pt idx="201">
                  <c:v>0.90000000000000024</c:v>
                </c:pt>
                <c:pt idx="202">
                  <c:v>1.0500000000000003</c:v>
                </c:pt>
                <c:pt idx="203">
                  <c:v>1.2000000000000002</c:v>
                </c:pt>
                <c:pt idx="204">
                  <c:v>1.35</c:v>
                </c:pt>
                <c:pt idx="205">
                  <c:v>1.5</c:v>
                </c:pt>
                <c:pt idx="207">
                  <c:v>-1.5000000000000004</c:v>
                </c:pt>
                <c:pt idx="208">
                  <c:v>1.5000000000000004</c:v>
                </c:pt>
                <c:pt idx="210">
                  <c:v>-1.5000000000000004</c:v>
                </c:pt>
                <c:pt idx="211">
                  <c:v>1.5000000000000004</c:v>
                </c:pt>
                <c:pt idx="213">
                  <c:v>-1.5000000000000004</c:v>
                </c:pt>
                <c:pt idx="214">
                  <c:v>1.5000000000000004</c:v>
                </c:pt>
                <c:pt idx="216">
                  <c:v>-1.5000000000000004</c:v>
                </c:pt>
                <c:pt idx="217">
                  <c:v>1.5000000000000004</c:v>
                </c:pt>
              </c:numCache>
            </c:numRef>
          </c:xVal>
          <c:yVal>
            <c:numRef>
              <c:f>立体化!$Y$18:$Y$235</c:f>
              <c:numCache>
                <c:formatCode>General</c:formatCode>
                <c:ptCount val="218"/>
                <c:pt idx="182">
                  <c:v>0.75</c:v>
                </c:pt>
                <c:pt idx="183">
                  <c:v>-0.5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433544"/>
        <c:axId val="88435504"/>
      </c:scatterChart>
      <c:valAx>
        <c:axId val="8843354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bg2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5504"/>
        <c:crosses val="autoZero"/>
        <c:crossBetween val="midCat"/>
        <c:majorUnit val="1"/>
      </c:valAx>
      <c:valAx>
        <c:axId val="88435504"/>
        <c:scaling>
          <c:orientation val="minMax"/>
          <c:max val="3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bg2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3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7204543041467057"/>
          <c:y val="6.3313077713111954E-2"/>
          <c:w val="0.31157550306211718"/>
          <c:h val="0.806251968503936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>
                <a:solidFill>
                  <a:schemeClr val="tx1"/>
                </a:solidFill>
              </a:rPr>
              <a:t>確率密度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8102353599242718"/>
          <c:y val="5.5555555555555552E-2"/>
          <c:w val="0.55545733832451272"/>
          <c:h val="0.79066412153026322"/>
        </c:manualLayout>
      </c:layout>
      <c:scatterChart>
        <c:scatterStyle val="lineMarker"/>
        <c:varyColors val="0"/>
        <c:ser>
          <c:idx val="0"/>
          <c:order val="0"/>
          <c:tx>
            <c:strRef>
              <c:f>立体化!$AB$17</c:f>
              <c:strCache>
                <c:ptCount val="1"/>
                <c:pt idx="0">
                  <c:v>ポテンシャル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立体化!$AA$18:$AA$138</c:f>
              <c:numCache>
                <c:formatCode>General</c:formatCode>
                <c:ptCount val="1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  <c:pt idx="22">
                  <c:v>-3</c:v>
                </c:pt>
                <c:pt idx="23">
                  <c:v>-2.7</c:v>
                </c:pt>
                <c:pt idx="24">
                  <c:v>-2.4000000000000004</c:v>
                </c:pt>
                <c:pt idx="25">
                  <c:v>-2.1000000000000005</c:v>
                </c:pt>
                <c:pt idx="26">
                  <c:v>-1.8000000000000005</c:v>
                </c:pt>
                <c:pt idx="27">
                  <c:v>-1.5000000000000004</c:v>
                </c:pt>
                <c:pt idx="28">
                  <c:v>-1.2000000000000004</c:v>
                </c:pt>
                <c:pt idx="29">
                  <c:v>-0.90000000000000036</c:v>
                </c:pt>
                <c:pt idx="30">
                  <c:v>-0.60000000000000031</c:v>
                </c:pt>
                <c:pt idx="31">
                  <c:v>-0.30000000000000032</c:v>
                </c:pt>
                <c:pt idx="32">
                  <c:v>0</c:v>
                </c:pt>
                <c:pt idx="33">
                  <c:v>0.3</c:v>
                </c:pt>
                <c:pt idx="34">
                  <c:v>0.6</c:v>
                </c:pt>
                <c:pt idx="35">
                  <c:v>0.89999999999999991</c:v>
                </c:pt>
                <c:pt idx="36">
                  <c:v>1.2</c:v>
                </c:pt>
                <c:pt idx="37">
                  <c:v>1.5</c:v>
                </c:pt>
                <c:pt idx="38">
                  <c:v>1.8</c:v>
                </c:pt>
                <c:pt idx="39">
                  <c:v>2.1</c:v>
                </c:pt>
                <c:pt idx="40">
                  <c:v>2.4</c:v>
                </c:pt>
                <c:pt idx="41">
                  <c:v>2.6999999999999997</c:v>
                </c:pt>
                <c:pt idx="42">
                  <c:v>2.9999999999999996</c:v>
                </c:pt>
                <c:pt idx="44">
                  <c:v>-3</c:v>
                </c:pt>
                <c:pt idx="45">
                  <c:v>-2.7</c:v>
                </c:pt>
                <c:pt idx="46">
                  <c:v>-2.4000000000000004</c:v>
                </c:pt>
                <c:pt idx="47">
                  <c:v>-2.1000000000000005</c:v>
                </c:pt>
                <c:pt idx="48">
                  <c:v>-1.8000000000000005</c:v>
                </c:pt>
                <c:pt idx="49">
                  <c:v>-1.5000000000000004</c:v>
                </c:pt>
                <c:pt idx="50">
                  <c:v>-1.2000000000000004</c:v>
                </c:pt>
                <c:pt idx="51">
                  <c:v>-0.90000000000000036</c:v>
                </c:pt>
                <c:pt idx="52">
                  <c:v>-0.60000000000000031</c:v>
                </c:pt>
                <c:pt idx="53">
                  <c:v>-0.30000000000000032</c:v>
                </c:pt>
                <c:pt idx="54">
                  <c:v>0</c:v>
                </c:pt>
                <c:pt idx="55">
                  <c:v>0.3</c:v>
                </c:pt>
                <c:pt idx="56">
                  <c:v>0.6</c:v>
                </c:pt>
                <c:pt idx="57">
                  <c:v>0.89999999999999991</c:v>
                </c:pt>
                <c:pt idx="58">
                  <c:v>1.2</c:v>
                </c:pt>
                <c:pt idx="59">
                  <c:v>1.5</c:v>
                </c:pt>
                <c:pt idx="60">
                  <c:v>1.8</c:v>
                </c:pt>
                <c:pt idx="61">
                  <c:v>2.1</c:v>
                </c:pt>
                <c:pt idx="62">
                  <c:v>2.4</c:v>
                </c:pt>
                <c:pt idx="63">
                  <c:v>2.6999999999999997</c:v>
                </c:pt>
                <c:pt idx="64">
                  <c:v>2.9999999999999996</c:v>
                </c:pt>
                <c:pt idx="66">
                  <c:v>-3</c:v>
                </c:pt>
                <c:pt idx="67">
                  <c:v>-2.7</c:v>
                </c:pt>
                <c:pt idx="68">
                  <c:v>-2.4000000000000004</c:v>
                </c:pt>
                <c:pt idx="69">
                  <c:v>-2.1000000000000005</c:v>
                </c:pt>
                <c:pt idx="70">
                  <c:v>-1.8000000000000005</c:v>
                </c:pt>
                <c:pt idx="71">
                  <c:v>-1.5000000000000004</c:v>
                </c:pt>
                <c:pt idx="72">
                  <c:v>-1.2000000000000004</c:v>
                </c:pt>
                <c:pt idx="73">
                  <c:v>-0.90000000000000036</c:v>
                </c:pt>
                <c:pt idx="74">
                  <c:v>-0.60000000000000031</c:v>
                </c:pt>
                <c:pt idx="75">
                  <c:v>-0.30000000000000032</c:v>
                </c:pt>
                <c:pt idx="76">
                  <c:v>0</c:v>
                </c:pt>
                <c:pt idx="77">
                  <c:v>0.3</c:v>
                </c:pt>
                <c:pt idx="78">
                  <c:v>0.6</c:v>
                </c:pt>
                <c:pt idx="79">
                  <c:v>0.89999999999999991</c:v>
                </c:pt>
                <c:pt idx="80">
                  <c:v>1.2</c:v>
                </c:pt>
                <c:pt idx="81">
                  <c:v>1.5</c:v>
                </c:pt>
                <c:pt idx="82">
                  <c:v>1.8</c:v>
                </c:pt>
                <c:pt idx="83">
                  <c:v>2.1</c:v>
                </c:pt>
                <c:pt idx="84">
                  <c:v>2.4</c:v>
                </c:pt>
                <c:pt idx="85">
                  <c:v>2.6999999999999997</c:v>
                </c:pt>
                <c:pt idx="86">
                  <c:v>2.9999999999999996</c:v>
                </c:pt>
                <c:pt idx="88">
                  <c:v>-3</c:v>
                </c:pt>
                <c:pt idx="89">
                  <c:v>-2.7</c:v>
                </c:pt>
                <c:pt idx="90">
                  <c:v>-2.4000000000000004</c:v>
                </c:pt>
                <c:pt idx="91">
                  <c:v>-2.1000000000000005</c:v>
                </c:pt>
                <c:pt idx="92">
                  <c:v>-1.8000000000000005</c:v>
                </c:pt>
                <c:pt idx="93">
                  <c:v>-1.5000000000000004</c:v>
                </c:pt>
                <c:pt idx="94">
                  <c:v>-1.2000000000000004</c:v>
                </c:pt>
                <c:pt idx="95">
                  <c:v>-0.90000000000000036</c:v>
                </c:pt>
                <c:pt idx="96">
                  <c:v>-0.60000000000000031</c:v>
                </c:pt>
                <c:pt idx="97">
                  <c:v>-0.30000000000000032</c:v>
                </c:pt>
                <c:pt idx="98">
                  <c:v>0</c:v>
                </c:pt>
                <c:pt idx="99">
                  <c:v>0.3</c:v>
                </c:pt>
                <c:pt idx="100">
                  <c:v>0.6</c:v>
                </c:pt>
                <c:pt idx="101">
                  <c:v>0.89999999999999991</c:v>
                </c:pt>
                <c:pt idx="102">
                  <c:v>1.2</c:v>
                </c:pt>
                <c:pt idx="103">
                  <c:v>1.5</c:v>
                </c:pt>
                <c:pt idx="104">
                  <c:v>1.8</c:v>
                </c:pt>
                <c:pt idx="105">
                  <c:v>2.1</c:v>
                </c:pt>
                <c:pt idx="106">
                  <c:v>2.4</c:v>
                </c:pt>
                <c:pt idx="107">
                  <c:v>2.6999999999999997</c:v>
                </c:pt>
                <c:pt idx="108">
                  <c:v>2.9999999999999996</c:v>
                </c:pt>
                <c:pt idx="110">
                  <c:v>-3</c:v>
                </c:pt>
                <c:pt idx="111">
                  <c:v>3</c:v>
                </c:pt>
                <c:pt idx="113">
                  <c:v>-3</c:v>
                </c:pt>
                <c:pt idx="114">
                  <c:v>3</c:v>
                </c:pt>
                <c:pt idx="116">
                  <c:v>-3</c:v>
                </c:pt>
                <c:pt idx="117">
                  <c:v>3</c:v>
                </c:pt>
                <c:pt idx="119">
                  <c:v>-3</c:v>
                </c:pt>
                <c:pt idx="120">
                  <c:v>3</c:v>
                </c:pt>
              </c:numCache>
            </c:numRef>
          </c:xVal>
          <c:yVal>
            <c:numRef>
              <c:f>立体化!$AB$18:$AB$138</c:f>
              <c:numCache>
                <c:formatCode>General</c:formatCode>
                <c:ptCount val="121"/>
                <c:pt idx="0">
                  <c:v>4.5</c:v>
                </c:pt>
                <c:pt idx="1">
                  <c:v>3.6450000000000005</c:v>
                </c:pt>
                <c:pt idx="2">
                  <c:v>2.8800000000000008</c:v>
                </c:pt>
                <c:pt idx="3">
                  <c:v>2.205000000000001</c:v>
                </c:pt>
                <c:pt idx="4">
                  <c:v>1.6200000000000008</c:v>
                </c:pt>
                <c:pt idx="5">
                  <c:v>1.1250000000000007</c:v>
                </c:pt>
                <c:pt idx="6">
                  <c:v>0.72000000000000053</c:v>
                </c:pt>
                <c:pt idx="7">
                  <c:v>0.4050000000000003</c:v>
                </c:pt>
                <c:pt idx="8">
                  <c:v>0.18000000000000019</c:v>
                </c:pt>
                <c:pt idx="9">
                  <c:v>4.5000000000000095E-2</c:v>
                </c:pt>
                <c:pt idx="10">
                  <c:v>0</c:v>
                </c:pt>
                <c:pt idx="11">
                  <c:v>4.4999999999999998E-2</c:v>
                </c:pt>
                <c:pt idx="12">
                  <c:v>0.18</c:v>
                </c:pt>
                <c:pt idx="13">
                  <c:v>0.40499999999999992</c:v>
                </c:pt>
                <c:pt idx="14">
                  <c:v>0.72</c:v>
                </c:pt>
                <c:pt idx="15">
                  <c:v>1.125</c:v>
                </c:pt>
                <c:pt idx="16">
                  <c:v>1.62</c:v>
                </c:pt>
                <c:pt idx="17">
                  <c:v>2.2050000000000001</c:v>
                </c:pt>
                <c:pt idx="18">
                  <c:v>2.88</c:v>
                </c:pt>
                <c:pt idx="19">
                  <c:v>3.6449999999999991</c:v>
                </c:pt>
                <c:pt idx="20">
                  <c:v>4.4999999999999982</c:v>
                </c:pt>
                <c:pt idx="110">
                  <c:v>0.5</c:v>
                </c:pt>
                <c:pt idx="111">
                  <c:v>0.5</c:v>
                </c:pt>
                <c:pt idx="113">
                  <c:v>1.5</c:v>
                </c:pt>
                <c:pt idx="114">
                  <c:v>1.5</c:v>
                </c:pt>
                <c:pt idx="116">
                  <c:v>2.5</c:v>
                </c:pt>
                <c:pt idx="117">
                  <c:v>2.5</c:v>
                </c:pt>
                <c:pt idx="119">
                  <c:v>-1</c:v>
                </c:pt>
                <c:pt idx="120">
                  <c:v>-1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立体化!$AC$17</c:f>
              <c:strCache>
                <c:ptCount val="1"/>
                <c:pt idx="0">
                  <c:v>確率密度（重ね前）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立体化!$AA$18:$AA$138</c:f>
              <c:numCache>
                <c:formatCode>General</c:formatCode>
                <c:ptCount val="1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  <c:pt idx="22">
                  <c:v>-3</c:v>
                </c:pt>
                <c:pt idx="23">
                  <c:v>-2.7</c:v>
                </c:pt>
                <c:pt idx="24">
                  <c:v>-2.4000000000000004</c:v>
                </c:pt>
                <c:pt idx="25">
                  <c:v>-2.1000000000000005</c:v>
                </c:pt>
                <c:pt idx="26">
                  <c:v>-1.8000000000000005</c:v>
                </c:pt>
                <c:pt idx="27">
                  <c:v>-1.5000000000000004</c:v>
                </c:pt>
                <c:pt idx="28">
                  <c:v>-1.2000000000000004</c:v>
                </c:pt>
                <c:pt idx="29">
                  <c:v>-0.90000000000000036</c:v>
                </c:pt>
                <c:pt idx="30">
                  <c:v>-0.60000000000000031</c:v>
                </c:pt>
                <c:pt idx="31">
                  <c:v>-0.30000000000000032</c:v>
                </c:pt>
                <c:pt idx="32">
                  <c:v>0</c:v>
                </c:pt>
                <c:pt idx="33">
                  <c:v>0.3</c:v>
                </c:pt>
                <c:pt idx="34">
                  <c:v>0.6</c:v>
                </c:pt>
                <c:pt idx="35">
                  <c:v>0.89999999999999991</c:v>
                </c:pt>
                <c:pt idx="36">
                  <c:v>1.2</c:v>
                </c:pt>
                <c:pt idx="37">
                  <c:v>1.5</c:v>
                </c:pt>
                <c:pt idx="38">
                  <c:v>1.8</c:v>
                </c:pt>
                <c:pt idx="39">
                  <c:v>2.1</c:v>
                </c:pt>
                <c:pt idx="40">
                  <c:v>2.4</c:v>
                </c:pt>
                <c:pt idx="41">
                  <c:v>2.6999999999999997</c:v>
                </c:pt>
                <c:pt idx="42">
                  <c:v>2.9999999999999996</c:v>
                </c:pt>
                <c:pt idx="44">
                  <c:v>-3</c:v>
                </c:pt>
                <c:pt idx="45">
                  <c:v>-2.7</c:v>
                </c:pt>
                <c:pt idx="46">
                  <c:v>-2.4000000000000004</c:v>
                </c:pt>
                <c:pt idx="47">
                  <c:v>-2.1000000000000005</c:v>
                </c:pt>
                <c:pt idx="48">
                  <c:v>-1.8000000000000005</c:v>
                </c:pt>
                <c:pt idx="49">
                  <c:v>-1.5000000000000004</c:v>
                </c:pt>
                <c:pt idx="50">
                  <c:v>-1.2000000000000004</c:v>
                </c:pt>
                <c:pt idx="51">
                  <c:v>-0.90000000000000036</c:v>
                </c:pt>
                <c:pt idx="52">
                  <c:v>-0.60000000000000031</c:v>
                </c:pt>
                <c:pt idx="53">
                  <c:v>-0.30000000000000032</c:v>
                </c:pt>
                <c:pt idx="54">
                  <c:v>0</c:v>
                </c:pt>
                <c:pt idx="55">
                  <c:v>0.3</c:v>
                </c:pt>
                <c:pt idx="56">
                  <c:v>0.6</c:v>
                </c:pt>
                <c:pt idx="57">
                  <c:v>0.89999999999999991</c:v>
                </c:pt>
                <c:pt idx="58">
                  <c:v>1.2</c:v>
                </c:pt>
                <c:pt idx="59">
                  <c:v>1.5</c:v>
                </c:pt>
                <c:pt idx="60">
                  <c:v>1.8</c:v>
                </c:pt>
                <c:pt idx="61">
                  <c:v>2.1</c:v>
                </c:pt>
                <c:pt idx="62">
                  <c:v>2.4</c:v>
                </c:pt>
                <c:pt idx="63">
                  <c:v>2.6999999999999997</c:v>
                </c:pt>
                <c:pt idx="64">
                  <c:v>2.9999999999999996</c:v>
                </c:pt>
                <c:pt idx="66">
                  <c:v>-3</c:v>
                </c:pt>
                <c:pt idx="67">
                  <c:v>-2.7</c:v>
                </c:pt>
                <c:pt idx="68">
                  <c:v>-2.4000000000000004</c:v>
                </c:pt>
                <c:pt idx="69">
                  <c:v>-2.1000000000000005</c:v>
                </c:pt>
                <c:pt idx="70">
                  <c:v>-1.8000000000000005</c:v>
                </c:pt>
                <c:pt idx="71">
                  <c:v>-1.5000000000000004</c:v>
                </c:pt>
                <c:pt idx="72">
                  <c:v>-1.2000000000000004</c:v>
                </c:pt>
                <c:pt idx="73">
                  <c:v>-0.90000000000000036</c:v>
                </c:pt>
                <c:pt idx="74">
                  <c:v>-0.60000000000000031</c:v>
                </c:pt>
                <c:pt idx="75">
                  <c:v>-0.30000000000000032</c:v>
                </c:pt>
                <c:pt idx="76">
                  <c:v>0</c:v>
                </c:pt>
                <c:pt idx="77">
                  <c:v>0.3</c:v>
                </c:pt>
                <c:pt idx="78">
                  <c:v>0.6</c:v>
                </c:pt>
                <c:pt idx="79">
                  <c:v>0.89999999999999991</c:v>
                </c:pt>
                <c:pt idx="80">
                  <c:v>1.2</c:v>
                </c:pt>
                <c:pt idx="81">
                  <c:v>1.5</c:v>
                </c:pt>
                <c:pt idx="82">
                  <c:v>1.8</c:v>
                </c:pt>
                <c:pt idx="83">
                  <c:v>2.1</c:v>
                </c:pt>
                <c:pt idx="84">
                  <c:v>2.4</c:v>
                </c:pt>
                <c:pt idx="85">
                  <c:v>2.6999999999999997</c:v>
                </c:pt>
                <c:pt idx="86">
                  <c:v>2.9999999999999996</c:v>
                </c:pt>
                <c:pt idx="88">
                  <c:v>-3</c:v>
                </c:pt>
                <c:pt idx="89">
                  <c:v>-2.7</c:v>
                </c:pt>
                <c:pt idx="90">
                  <c:v>-2.4000000000000004</c:v>
                </c:pt>
                <c:pt idx="91">
                  <c:v>-2.1000000000000005</c:v>
                </c:pt>
                <c:pt idx="92">
                  <c:v>-1.8000000000000005</c:v>
                </c:pt>
                <c:pt idx="93">
                  <c:v>-1.5000000000000004</c:v>
                </c:pt>
                <c:pt idx="94">
                  <c:v>-1.2000000000000004</c:v>
                </c:pt>
                <c:pt idx="95">
                  <c:v>-0.90000000000000036</c:v>
                </c:pt>
                <c:pt idx="96">
                  <c:v>-0.60000000000000031</c:v>
                </c:pt>
                <c:pt idx="97">
                  <c:v>-0.30000000000000032</c:v>
                </c:pt>
                <c:pt idx="98">
                  <c:v>0</c:v>
                </c:pt>
                <c:pt idx="99">
                  <c:v>0.3</c:v>
                </c:pt>
                <c:pt idx="100">
                  <c:v>0.6</c:v>
                </c:pt>
                <c:pt idx="101">
                  <c:v>0.89999999999999991</c:v>
                </c:pt>
                <c:pt idx="102">
                  <c:v>1.2</c:v>
                </c:pt>
                <c:pt idx="103">
                  <c:v>1.5</c:v>
                </c:pt>
                <c:pt idx="104">
                  <c:v>1.8</c:v>
                </c:pt>
                <c:pt idx="105">
                  <c:v>2.1</c:v>
                </c:pt>
                <c:pt idx="106">
                  <c:v>2.4</c:v>
                </c:pt>
                <c:pt idx="107">
                  <c:v>2.6999999999999997</c:v>
                </c:pt>
                <c:pt idx="108">
                  <c:v>2.9999999999999996</c:v>
                </c:pt>
                <c:pt idx="110">
                  <c:v>-3</c:v>
                </c:pt>
                <c:pt idx="111">
                  <c:v>3</c:v>
                </c:pt>
                <c:pt idx="113">
                  <c:v>-3</c:v>
                </c:pt>
                <c:pt idx="114">
                  <c:v>3</c:v>
                </c:pt>
                <c:pt idx="116">
                  <c:v>-3</c:v>
                </c:pt>
                <c:pt idx="117">
                  <c:v>3</c:v>
                </c:pt>
                <c:pt idx="119">
                  <c:v>-3</c:v>
                </c:pt>
                <c:pt idx="120">
                  <c:v>3</c:v>
                </c:pt>
              </c:numCache>
            </c:numRef>
          </c:xVal>
          <c:yVal>
            <c:numRef>
              <c:f>立体化!$AC$18:$AC$138</c:f>
              <c:numCache>
                <c:formatCode>General</c:formatCode>
                <c:ptCount val="121"/>
                <c:pt idx="22">
                  <c:v>0.50003095399183528</c:v>
                </c:pt>
                <c:pt idx="23">
                  <c:v>0.50017114342843594</c:v>
                </c:pt>
                <c:pt idx="24">
                  <c:v>0.50079037061449161</c:v>
                </c:pt>
                <c:pt idx="25">
                  <c:v>0.50304879578705275</c:v>
                </c:pt>
                <c:pt idx="26">
                  <c:v>0.50982319758226069</c:v>
                </c:pt>
                <c:pt idx="27">
                  <c:v>0.52643652796207785</c:v>
                </c:pt>
                <c:pt idx="28">
                  <c:v>0.55942688234595062</c:v>
                </c:pt>
                <c:pt idx="29">
                  <c:v>0.61158054298545439</c:v>
                </c:pt>
                <c:pt idx="30">
                  <c:v>0.67499312522769772</c:v>
                </c:pt>
                <c:pt idx="31">
                  <c:v>0.72923477317099528</c:v>
                </c:pt>
                <c:pt idx="32">
                  <c:v>0.75082279373470029</c:v>
                </c:pt>
                <c:pt idx="33">
                  <c:v>0.72923477317099539</c:v>
                </c:pt>
                <c:pt idx="34">
                  <c:v>0.67499312522769772</c:v>
                </c:pt>
                <c:pt idx="35">
                  <c:v>0.6115805429854545</c:v>
                </c:pt>
                <c:pt idx="36">
                  <c:v>0.55942688234595073</c:v>
                </c:pt>
                <c:pt idx="37">
                  <c:v>0.52643652796207785</c:v>
                </c:pt>
                <c:pt idx="38">
                  <c:v>0.50982319758226069</c:v>
                </c:pt>
                <c:pt idx="39">
                  <c:v>0.50304879578705275</c:v>
                </c:pt>
                <c:pt idx="40">
                  <c:v>0.50079037061449161</c:v>
                </c:pt>
                <c:pt idx="41">
                  <c:v>0.50017114342843594</c:v>
                </c:pt>
                <c:pt idx="42">
                  <c:v>0.50003095399183528</c:v>
                </c:pt>
                <c:pt idx="44">
                  <c:v>1.5005571718530348</c:v>
                </c:pt>
                <c:pt idx="45">
                  <c:v>1.5024952711865955</c:v>
                </c:pt>
                <c:pt idx="46">
                  <c:v>1.5091050694789439</c:v>
                </c:pt>
                <c:pt idx="47">
                  <c:v>1.5268903788418053</c:v>
                </c:pt>
                <c:pt idx="48">
                  <c:v>1.5636543203330491</c:v>
                </c:pt>
                <c:pt idx="49">
                  <c:v>1.6189643758293504</c:v>
                </c:pt>
                <c:pt idx="50">
                  <c:v>1.6711494211563378</c:v>
                </c:pt>
                <c:pt idx="51">
                  <c:v>1.6807604796364362</c:v>
                </c:pt>
                <c:pt idx="52">
                  <c:v>1.6259950501639424</c:v>
                </c:pt>
                <c:pt idx="53">
                  <c:v>1.5412622591707792</c:v>
                </c:pt>
                <c:pt idx="54">
                  <c:v>1.5</c:v>
                </c:pt>
                <c:pt idx="55">
                  <c:v>1.5412622591707792</c:v>
                </c:pt>
                <c:pt idx="56">
                  <c:v>1.6259950501639424</c:v>
                </c:pt>
                <c:pt idx="57">
                  <c:v>1.6807604796364362</c:v>
                </c:pt>
                <c:pt idx="58">
                  <c:v>1.6711494211563378</c:v>
                </c:pt>
                <c:pt idx="59">
                  <c:v>1.6189643758293504</c:v>
                </c:pt>
                <c:pt idx="60">
                  <c:v>1.5636543203330491</c:v>
                </c:pt>
                <c:pt idx="61">
                  <c:v>1.5268903788418053</c:v>
                </c:pt>
                <c:pt idx="62">
                  <c:v>1.5091050694789439</c:v>
                </c:pt>
                <c:pt idx="63">
                  <c:v>1.5024952711865955</c:v>
                </c:pt>
                <c:pt idx="64">
                  <c:v>1.5005571718530348</c:v>
                </c:pt>
                <c:pt idx="66">
                  <c:v>2.5011182129550491</c:v>
                </c:pt>
                <c:pt idx="67">
                  <c:v>2.5039452068694761</c:v>
                </c:pt>
                <c:pt idx="68">
                  <c:v>2.5109338290067544</c:v>
                </c:pt>
                <c:pt idx="69">
                  <c:v>2.5233051474360204</c:v>
                </c:pt>
                <c:pt idx="70">
                  <c:v>2.5368743190842902</c:v>
                </c:pt>
                <c:pt idx="71">
                  <c:v>2.5404809334419318</c:v>
                </c:pt>
                <c:pt idx="72">
                  <c:v>2.5262547966204409</c:v>
                </c:pt>
                <c:pt idx="73">
                  <c:v>2.5053614450904509</c:v>
                </c:pt>
                <c:pt idx="74">
                  <c:v>2.5017149326272312</c:v>
                </c:pt>
                <c:pt idx="75">
                  <c:v>2.5192671826850219</c:v>
                </c:pt>
                <c:pt idx="76">
                  <c:v>2.5313528492168373</c:v>
                </c:pt>
                <c:pt idx="77">
                  <c:v>2.5192671826850224</c:v>
                </c:pt>
                <c:pt idx="78">
                  <c:v>2.5017149326272317</c:v>
                </c:pt>
                <c:pt idx="79">
                  <c:v>2.5053614450904509</c:v>
                </c:pt>
                <c:pt idx="80">
                  <c:v>2.5262547966204409</c:v>
                </c:pt>
                <c:pt idx="81">
                  <c:v>2.5404809334419318</c:v>
                </c:pt>
                <c:pt idx="82">
                  <c:v>2.5368743190842902</c:v>
                </c:pt>
                <c:pt idx="83">
                  <c:v>2.5233051474360204</c:v>
                </c:pt>
                <c:pt idx="84">
                  <c:v>2.5109338290067544</c:v>
                </c:pt>
                <c:pt idx="85">
                  <c:v>2.5039452068694761</c:v>
                </c:pt>
                <c:pt idx="86">
                  <c:v>2.5011182129550491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立体化!$AD$17</c:f>
              <c:strCache>
                <c:ptCount val="1"/>
                <c:pt idx="0">
                  <c:v>確率密度（重ね後）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立体化!$AA$18:$AA$138</c:f>
              <c:numCache>
                <c:formatCode>General</c:formatCode>
                <c:ptCount val="121"/>
                <c:pt idx="0">
                  <c:v>-3</c:v>
                </c:pt>
                <c:pt idx="1">
                  <c:v>-2.7</c:v>
                </c:pt>
                <c:pt idx="2">
                  <c:v>-2.4000000000000004</c:v>
                </c:pt>
                <c:pt idx="3">
                  <c:v>-2.1000000000000005</c:v>
                </c:pt>
                <c:pt idx="4">
                  <c:v>-1.8000000000000005</c:v>
                </c:pt>
                <c:pt idx="5">
                  <c:v>-1.5000000000000004</c:v>
                </c:pt>
                <c:pt idx="6">
                  <c:v>-1.2000000000000004</c:v>
                </c:pt>
                <c:pt idx="7">
                  <c:v>-0.90000000000000036</c:v>
                </c:pt>
                <c:pt idx="8">
                  <c:v>-0.60000000000000031</c:v>
                </c:pt>
                <c:pt idx="9">
                  <c:v>-0.30000000000000032</c:v>
                </c:pt>
                <c:pt idx="10">
                  <c:v>0</c:v>
                </c:pt>
                <c:pt idx="11">
                  <c:v>0.3</c:v>
                </c:pt>
                <c:pt idx="12">
                  <c:v>0.6</c:v>
                </c:pt>
                <c:pt idx="13">
                  <c:v>0.89999999999999991</c:v>
                </c:pt>
                <c:pt idx="14">
                  <c:v>1.2</c:v>
                </c:pt>
                <c:pt idx="15">
                  <c:v>1.5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2.6999999999999997</c:v>
                </c:pt>
                <c:pt idx="20">
                  <c:v>2.9999999999999996</c:v>
                </c:pt>
                <c:pt idx="22">
                  <c:v>-3</c:v>
                </c:pt>
                <c:pt idx="23">
                  <c:v>-2.7</c:v>
                </c:pt>
                <c:pt idx="24">
                  <c:v>-2.4000000000000004</c:v>
                </c:pt>
                <c:pt idx="25">
                  <c:v>-2.1000000000000005</c:v>
                </c:pt>
                <c:pt idx="26">
                  <c:v>-1.8000000000000005</c:v>
                </c:pt>
                <c:pt idx="27">
                  <c:v>-1.5000000000000004</c:v>
                </c:pt>
                <c:pt idx="28">
                  <c:v>-1.2000000000000004</c:v>
                </c:pt>
                <c:pt idx="29">
                  <c:v>-0.90000000000000036</c:v>
                </c:pt>
                <c:pt idx="30">
                  <c:v>-0.60000000000000031</c:v>
                </c:pt>
                <c:pt idx="31">
                  <c:v>-0.30000000000000032</c:v>
                </c:pt>
                <c:pt idx="32">
                  <c:v>0</c:v>
                </c:pt>
                <c:pt idx="33">
                  <c:v>0.3</c:v>
                </c:pt>
                <c:pt idx="34">
                  <c:v>0.6</c:v>
                </c:pt>
                <c:pt idx="35">
                  <c:v>0.89999999999999991</c:v>
                </c:pt>
                <c:pt idx="36">
                  <c:v>1.2</c:v>
                </c:pt>
                <c:pt idx="37">
                  <c:v>1.5</c:v>
                </c:pt>
                <c:pt idx="38">
                  <c:v>1.8</c:v>
                </c:pt>
                <c:pt idx="39">
                  <c:v>2.1</c:v>
                </c:pt>
                <c:pt idx="40">
                  <c:v>2.4</c:v>
                </c:pt>
                <c:pt idx="41">
                  <c:v>2.6999999999999997</c:v>
                </c:pt>
                <c:pt idx="42">
                  <c:v>2.9999999999999996</c:v>
                </c:pt>
                <c:pt idx="44">
                  <c:v>-3</c:v>
                </c:pt>
                <c:pt idx="45">
                  <c:v>-2.7</c:v>
                </c:pt>
                <c:pt idx="46">
                  <c:v>-2.4000000000000004</c:v>
                </c:pt>
                <c:pt idx="47">
                  <c:v>-2.1000000000000005</c:v>
                </c:pt>
                <c:pt idx="48">
                  <c:v>-1.8000000000000005</c:v>
                </c:pt>
                <c:pt idx="49">
                  <c:v>-1.5000000000000004</c:v>
                </c:pt>
                <c:pt idx="50">
                  <c:v>-1.2000000000000004</c:v>
                </c:pt>
                <c:pt idx="51">
                  <c:v>-0.90000000000000036</c:v>
                </c:pt>
                <c:pt idx="52">
                  <c:v>-0.60000000000000031</c:v>
                </c:pt>
                <c:pt idx="53">
                  <c:v>-0.30000000000000032</c:v>
                </c:pt>
                <c:pt idx="54">
                  <c:v>0</c:v>
                </c:pt>
                <c:pt idx="55">
                  <c:v>0.3</c:v>
                </c:pt>
                <c:pt idx="56">
                  <c:v>0.6</c:v>
                </c:pt>
                <c:pt idx="57">
                  <c:v>0.89999999999999991</c:v>
                </c:pt>
                <c:pt idx="58">
                  <c:v>1.2</c:v>
                </c:pt>
                <c:pt idx="59">
                  <c:v>1.5</c:v>
                </c:pt>
                <c:pt idx="60">
                  <c:v>1.8</c:v>
                </c:pt>
                <c:pt idx="61">
                  <c:v>2.1</c:v>
                </c:pt>
                <c:pt idx="62">
                  <c:v>2.4</c:v>
                </c:pt>
                <c:pt idx="63">
                  <c:v>2.6999999999999997</c:v>
                </c:pt>
                <c:pt idx="64">
                  <c:v>2.9999999999999996</c:v>
                </c:pt>
                <c:pt idx="66">
                  <c:v>-3</c:v>
                </c:pt>
                <c:pt idx="67">
                  <c:v>-2.7</c:v>
                </c:pt>
                <c:pt idx="68">
                  <c:v>-2.4000000000000004</c:v>
                </c:pt>
                <c:pt idx="69">
                  <c:v>-2.1000000000000005</c:v>
                </c:pt>
                <c:pt idx="70">
                  <c:v>-1.8000000000000005</c:v>
                </c:pt>
                <c:pt idx="71">
                  <c:v>-1.5000000000000004</c:v>
                </c:pt>
                <c:pt idx="72">
                  <c:v>-1.2000000000000004</c:v>
                </c:pt>
                <c:pt idx="73">
                  <c:v>-0.90000000000000036</c:v>
                </c:pt>
                <c:pt idx="74">
                  <c:v>-0.60000000000000031</c:v>
                </c:pt>
                <c:pt idx="75">
                  <c:v>-0.30000000000000032</c:v>
                </c:pt>
                <c:pt idx="76">
                  <c:v>0</c:v>
                </c:pt>
                <c:pt idx="77">
                  <c:v>0.3</c:v>
                </c:pt>
                <c:pt idx="78">
                  <c:v>0.6</c:v>
                </c:pt>
                <c:pt idx="79">
                  <c:v>0.89999999999999991</c:v>
                </c:pt>
                <c:pt idx="80">
                  <c:v>1.2</c:v>
                </c:pt>
                <c:pt idx="81">
                  <c:v>1.5</c:v>
                </c:pt>
                <c:pt idx="82">
                  <c:v>1.8</c:v>
                </c:pt>
                <c:pt idx="83">
                  <c:v>2.1</c:v>
                </c:pt>
                <c:pt idx="84">
                  <c:v>2.4</c:v>
                </c:pt>
                <c:pt idx="85">
                  <c:v>2.6999999999999997</c:v>
                </c:pt>
                <c:pt idx="86">
                  <c:v>2.9999999999999996</c:v>
                </c:pt>
                <c:pt idx="88">
                  <c:v>-3</c:v>
                </c:pt>
                <c:pt idx="89">
                  <c:v>-2.7</c:v>
                </c:pt>
                <c:pt idx="90">
                  <c:v>-2.4000000000000004</c:v>
                </c:pt>
                <c:pt idx="91">
                  <c:v>-2.1000000000000005</c:v>
                </c:pt>
                <c:pt idx="92">
                  <c:v>-1.8000000000000005</c:v>
                </c:pt>
                <c:pt idx="93">
                  <c:v>-1.5000000000000004</c:v>
                </c:pt>
                <c:pt idx="94">
                  <c:v>-1.2000000000000004</c:v>
                </c:pt>
                <c:pt idx="95">
                  <c:v>-0.90000000000000036</c:v>
                </c:pt>
                <c:pt idx="96">
                  <c:v>-0.60000000000000031</c:v>
                </c:pt>
                <c:pt idx="97">
                  <c:v>-0.30000000000000032</c:v>
                </c:pt>
                <c:pt idx="98">
                  <c:v>0</c:v>
                </c:pt>
                <c:pt idx="99">
                  <c:v>0.3</c:v>
                </c:pt>
                <c:pt idx="100">
                  <c:v>0.6</c:v>
                </c:pt>
                <c:pt idx="101">
                  <c:v>0.89999999999999991</c:v>
                </c:pt>
                <c:pt idx="102">
                  <c:v>1.2</c:v>
                </c:pt>
                <c:pt idx="103">
                  <c:v>1.5</c:v>
                </c:pt>
                <c:pt idx="104">
                  <c:v>1.8</c:v>
                </c:pt>
                <c:pt idx="105">
                  <c:v>2.1</c:v>
                </c:pt>
                <c:pt idx="106">
                  <c:v>2.4</c:v>
                </c:pt>
                <c:pt idx="107">
                  <c:v>2.6999999999999997</c:v>
                </c:pt>
                <c:pt idx="108">
                  <c:v>2.9999999999999996</c:v>
                </c:pt>
                <c:pt idx="110">
                  <c:v>-3</c:v>
                </c:pt>
                <c:pt idx="111">
                  <c:v>3</c:v>
                </c:pt>
                <c:pt idx="113">
                  <c:v>-3</c:v>
                </c:pt>
                <c:pt idx="114">
                  <c:v>3</c:v>
                </c:pt>
                <c:pt idx="116">
                  <c:v>-3</c:v>
                </c:pt>
                <c:pt idx="117">
                  <c:v>3</c:v>
                </c:pt>
                <c:pt idx="119">
                  <c:v>-3</c:v>
                </c:pt>
                <c:pt idx="120">
                  <c:v>3</c:v>
                </c:pt>
              </c:numCache>
            </c:numRef>
          </c:xVal>
          <c:yVal>
            <c:numRef>
              <c:f>立体化!$AD$18:$AD$138</c:f>
              <c:numCache>
                <c:formatCode>General</c:formatCode>
                <c:ptCount val="121"/>
                <c:pt idx="88">
                  <c:v>-0.99643514713489612</c:v>
                </c:pt>
                <c:pt idx="89">
                  <c:v>-0.98567013382996094</c:v>
                </c:pt>
                <c:pt idx="90">
                  <c:v>-0.95316606889800959</c:v>
                </c:pt>
                <c:pt idx="91">
                  <c:v>-0.87613390218706355</c:v>
                </c:pt>
                <c:pt idx="92">
                  <c:v>-0.73645139067888588</c:v>
                </c:pt>
                <c:pt idx="93">
                  <c:v>-0.55218503852748557</c:v>
                </c:pt>
                <c:pt idx="94">
                  <c:v>-0.39772041012730985</c:v>
                </c:pt>
                <c:pt idx="95">
                  <c:v>-0.36512284566884878</c:v>
                </c:pt>
                <c:pt idx="96">
                  <c:v>-0.4792883115123705</c:v>
                </c:pt>
                <c:pt idx="97">
                  <c:v>-0.66520994934668187</c:v>
                </c:pt>
                <c:pt idx="98">
                  <c:v>-0.82191088919664668</c:v>
                </c:pt>
                <c:pt idx="99">
                  <c:v>-0.91127142202274236</c:v>
                </c:pt>
                <c:pt idx="100">
                  <c:v>-0.95597194968175325</c:v>
                </c:pt>
                <c:pt idx="101">
                  <c:v>-0.98205558947646421</c:v>
                </c:pt>
                <c:pt idx="102">
                  <c:v>-0.99589207184878281</c:v>
                </c:pt>
                <c:pt idx="103">
                  <c:v>-0.99925680857552934</c:v>
                </c:pt>
                <c:pt idx="104">
                  <c:v>-0.99816721839400802</c:v>
                </c:pt>
                <c:pt idx="105">
                  <c:v>-0.99758987645272301</c:v>
                </c:pt>
                <c:pt idx="106">
                  <c:v>-0.99827451951788848</c:v>
                </c:pt>
                <c:pt idx="107">
                  <c:v>-0.99917768847372757</c:v>
                </c:pt>
                <c:pt idx="108">
                  <c:v>-0.99971543511488914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430800"/>
        <c:axId val="88431192"/>
      </c:scatterChart>
      <c:valAx>
        <c:axId val="88430800"/>
        <c:scaling>
          <c:orientation val="minMax"/>
          <c:max val="3"/>
          <c:min val="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x</a:t>
                </a:r>
                <a:r>
                  <a:rPr lang="ja-JP" altLang="en-US"/>
                  <a:t>軸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1192"/>
        <c:crosses val="autoZero"/>
        <c:crossBetween val="midCat"/>
        <c:majorUnit val="1"/>
      </c:valAx>
      <c:valAx>
        <c:axId val="88431192"/>
        <c:scaling>
          <c:orientation val="minMax"/>
          <c:max val="3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確率密度とエネルギー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43080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546465298395089"/>
          <c:y val="0.3175487155014714"/>
          <c:w val="0.29065943806204547"/>
          <c:h val="0.465279567326811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552450</xdr:colOff>
      <xdr:row>7</xdr:row>
      <xdr:rowOff>142875</xdr:rowOff>
    </xdr:from>
    <xdr:ext cx="2708690" cy="107305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テキスト ボックス 2"/>
            <xdr:cNvSpPr txBox="1"/>
          </xdr:nvSpPr>
          <xdr:spPr>
            <a:xfrm>
              <a:off x="9401175" y="1343025"/>
              <a:ext cx="2708690" cy="10730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kumimoji="1" lang="en-US" altLang="ja-JP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𝐻</m:t>
                        </m:r>
                      </m:e>
                      <m:sub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=1</m:t>
                    </m:r>
                  </m:oMath>
                </m:oMathPara>
              </a14:m>
              <a:endParaRPr kumimoji="1" lang="en-US" altLang="ja-JP" sz="1400" b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kumimoji="1" lang="en-US" altLang="ja-JP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</m:t>
                    </m:r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𝑥</m:t>
                    </m:r>
                  </m:oMath>
                </m:oMathPara>
              </a14:m>
              <a:endParaRPr kumimoji="1" lang="en-US" altLang="ja-JP" sz="14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14:m>
                <m:oMath xmlns:m="http://schemas.openxmlformats.org/officeDocument/2006/math">
                  <m:sSub>
                    <m:sSubPr>
                      <m:ctrlPr>
                        <a:rPr kumimoji="1" lang="en-US" altLang="ja-JP" sz="14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kumimoji="1" lang="en-US" altLang="ja-JP" sz="14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</m:e>
                    <m:sub>
                      <m:r>
                        <a:rPr kumimoji="1" lang="en-US" altLang="ja-JP" sz="14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sub>
                  </m:sSub>
                  <m:r>
                    <a:rPr kumimoji="1" lang="en-US" altLang="ja-JP" sz="14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r>
                <a:rPr kumimoji="1" lang="en-US" altLang="ja-JP" sz="1400"/>
                <a:t>4</a:t>
              </a:r>
              <a14:m>
                <m:oMath xmlns:m="http://schemas.openxmlformats.org/officeDocument/2006/math">
                  <m:sSup>
                    <m:sSupPr>
                      <m:ctrlPr>
                        <a:rPr kumimoji="1" lang="en-US" altLang="ja-JP" sz="140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kumimoji="1" lang="en-US" altLang="ja-JP" sz="1400" b="0" i="1">
                          <a:latin typeface="Cambria Math" panose="02040503050406030204" pitchFamily="18" charset="0"/>
                        </a:rPr>
                        <m:t>𝑥</m:t>
                      </m:r>
                    </m:e>
                    <m:sup>
                      <m:r>
                        <a:rPr kumimoji="1" lang="en-US" altLang="ja-JP" sz="14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  <m:r>
                    <a:rPr kumimoji="1" lang="en-US" altLang="ja-JP" sz="1400" b="0" i="1">
                      <a:latin typeface="Cambria Math" panose="02040503050406030204" pitchFamily="18" charset="0"/>
                    </a:rPr>
                    <m:t>−2</m:t>
                  </m:r>
                </m:oMath>
              </a14:m>
              <a:endParaRPr kumimoji="1" lang="en-US" altLang="ja-JP" sz="1400" b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kumimoji="1" lang="en-US" altLang="ja-JP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b>
                    </m:sSub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p>
                      <m:sSup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e>
                        </m:d>
                      </m:e>
                      <m:sup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</m:sSup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𝑒𝑥𝑝</m:t>
                    </m:r>
                    <m:d>
                      <m:d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p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</m:e>
                    </m:d>
                    <m:f>
                      <m:f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𝑑𝑥</m:t>
                            </m:r>
                          </m:e>
                          <m:sup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</m:sSup>
                      </m:den>
                    </m:f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𝑒𝑥𝑝</m:t>
                    </m:r>
                    <m:d>
                      <m:d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p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</m:e>
                    </m:d>
                  </m:oMath>
                </m:oMathPara>
              </a14:m>
              <a:endParaRPr kumimoji="1" lang="en-US" altLang="ja-JP" sz="14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</xdr:txBody>
        </xdr:sp>
      </mc:Choice>
      <mc:Fallback xmlns="">
        <xdr:sp macro="" textlink="">
          <xdr:nvSpPr>
            <xdr:cNvPr id="3" name="テキスト ボックス 2"/>
            <xdr:cNvSpPr txBox="1"/>
          </xdr:nvSpPr>
          <xdr:spPr>
            <a:xfrm>
              <a:off x="9401175" y="1343025"/>
              <a:ext cx="2708690" cy="10730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400" b="0" i="0">
                  <a:latin typeface="Cambria Math" panose="02040503050406030204" pitchFamily="18" charset="0"/>
                </a:rPr>
                <a:t>𝐻_0=1</a:t>
              </a:r>
              <a:endParaRPr kumimoji="1" lang="en-US" altLang="ja-JP" sz="1400" b="0"/>
            </a:p>
            <a:p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𝐻_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2𝑥</a:t>
              </a:r>
              <a:endParaRPr kumimoji="1" lang="en-US" altLang="ja-JP" sz="14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  <a:p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𝐻_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kumimoji="1" lang="en-US" altLang="ja-JP" sz="1400"/>
                <a:t>4</a:t>
              </a:r>
              <a:r>
                <a:rPr kumimoji="1" lang="en-US" altLang="ja-JP" sz="1400" b="0" i="0">
                  <a:latin typeface="Cambria Math" panose="02040503050406030204" pitchFamily="18" charset="0"/>
                </a:rPr>
                <a:t>𝑥^2−2</a:t>
              </a:r>
              <a:endParaRPr kumimoji="1" lang="en-US" altLang="ja-JP" sz="1400" b="0"/>
            </a:p>
            <a:p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𝐻_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𝑛=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−1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^𝑛 𝑒𝑥𝑝(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𝑥^2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 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𝑑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^𝑛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𝑑𝑥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〗^𝑛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𝑒𝑥𝑝(〖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𝑥〗^2 )</a:t>
              </a:r>
              <a:endParaRPr kumimoji="1" lang="en-US" altLang="ja-JP" sz="1400" b="0">
                <a:solidFill>
                  <a:schemeClr val="tx1"/>
                </a:solidFill>
                <a:effectLst/>
                <a:ea typeface="+mn-ea"/>
                <a:cs typeface="+mn-cs"/>
              </a:endParaRPr>
            </a:p>
          </xdr:txBody>
        </xdr:sp>
      </mc:Fallback>
    </mc:AlternateContent>
    <xdr:clientData/>
  </xdr:oneCellAnchor>
  <xdr:oneCellAnchor>
    <xdr:from>
      <xdr:col>11</xdr:col>
      <xdr:colOff>104775</xdr:colOff>
      <xdr:row>4</xdr:row>
      <xdr:rowOff>133350</xdr:rowOff>
    </xdr:from>
    <xdr:ext cx="2184701" cy="4938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/>
            <xdr:cNvSpPr txBox="1"/>
          </xdr:nvSpPr>
          <xdr:spPr>
            <a:xfrm>
              <a:off x="8953500" y="819150"/>
              <a:ext cx="2184701" cy="4938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kumimoji="1" lang="en-US" altLang="ja-JP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kumimoji="1" lang="ja-JP" altLang="en-U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𝜙</m:t>
                        </m:r>
                      </m:e>
                      <m:sub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d>
                      <m:dPr>
                        <m:ctrlPr>
                          <a:rPr kumimoji="1" lang="en-US" altLang="ja-JP" sz="14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𝐴</m:t>
                    </m:r>
                    <m:sSub>
                      <m:sSubPr>
                        <m:ctrlP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𝐻</m:t>
                        </m:r>
                      </m:e>
                      <m:sub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d>
                      <m:dPr>
                        <m:ctrlP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𝑒𝑥𝑝</m:t>
                    </m:r>
                    <m:d>
                      <m:dPr>
                        <m:ctrlPr>
                          <a:rPr kumimoji="1" lang="en-US" altLang="ja-JP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p>
                                <m: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kumimoji="1" lang="en-US" altLang="ja-JP" sz="1400"/>
            </a:p>
          </xdr:txBody>
        </xdr:sp>
      </mc:Choice>
      <mc:Fallback xmlns="">
        <xdr:sp macro="" textlink="">
          <xdr:nvSpPr>
            <xdr:cNvPr id="4" name="テキスト ボックス 3"/>
            <xdr:cNvSpPr txBox="1"/>
          </xdr:nvSpPr>
          <xdr:spPr>
            <a:xfrm>
              <a:off x="8953500" y="819150"/>
              <a:ext cx="2184701" cy="4938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ja-JP" altLang="en-US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</a:t>
              </a:r>
              <a:r>
                <a:rPr kumimoji="1" lang="en-US" altLang="ja-JP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kumimoji="1" lang="en-US" altLang="ja-JP" sz="1400" b="0" i="0">
                  <a:latin typeface="Cambria Math" panose="02040503050406030204" pitchFamily="18" charset="0"/>
                </a:rPr>
                <a:t>𝑛 </a:t>
              </a:r>
              <a:r>
                <a:rPr kumimoji="1" lang="en-US" altLang="ja-JP" sz="1400" i="0">
                  <a:latin typeface="Cambria Math" panose="02040503050406030204" pitchFamily="18" charset="0"/>
                </a:rPr>
                <a:t>(</a:t>
              </a:r>
              <a:r>
                <a:rPr kumimoji="1" lang="en-US" altLang="ja-JP" sz="1400" b="0" i="0">
                  <a:latin typeface="Cambria Math" panose="02040503050406030204" pitchFamily="18" charset="0"/>
                </a:rPr>
                <a:t>𝑥)=𝐴𝐻_𝑛 (𝑥)𝑒𝑥𝑝(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−𝑥^2/2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en-US" altLang="ja-JP" sz="1400"/>
            </a:p>
          </xdr:txBody>
        </xdr:sp>
      </mc:Fallback>
    </mc:AlternateContent>
    <xdr:clientData/>
  </xdr:oneCellAnchor>
  <xdr:oneCellAnchor>
    <xdr:from>
      <xdr:col>11</xdr:col>
      <xdr:colOff>495300</xdr:colOff>
      <xdr:row>25</xdr:row>
      <xdr:rowOff>133350</xdr:rowOff>
    </xdr:from>
    <xdr:ext cx="2296847" cy="4921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テキスト ボックス 4"/>
            <xdr:cNvSpPr txBox="1"/>
          </xdr:nvSpPr>
          <xdr:spPr>
            <a:xfrm>
              <a:off x="9344025" y="4419600"/>
              <a:ext cx="2296847" cy="492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ja-JP" altLang="ja-JP" sz="14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𝜓</m:t>
                    </m:r>
                    <m:d>
                      <m:dPr>
                        <m:ctrlPr>
                          <a:rPr kumimoji="1" lang="en-US" altLang="ja-JP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,0</m:t>
                        </m:r>
                      </m:e>
                    </m:d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𝐴𝑒𝑥𝑝</m:t>
                    </m:r>
                    <m:d>
                      <m:dPr>
                        <m:begChr m:val="{"/>
                        <m:endChr m:val="}"/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𝑥</m:t>
                                    </m:r>
                                    <m: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kumimoji="1" lang="en-US" altLang="ja-JP" sz="14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kumimoji="1" lang="en-US" altLang="ja-JP" sz="14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𝑥</m:t>
                                        </m:r>
                                      </m:e>
                                      <m:sub>
                                        <m:r>
                                          <a:rPr kumimoji="1" lang="en-US" altLang="ja-JP" sz="14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0</m:t>
                                        </m:r>
                                      </m:sub>
                                    </m:sSub>
                                  </m:e>
                                </m:d>
                              </m:e>
                              <m:sup>
                                <m: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</m:e>
                    </m:d>
                  </m:oMath>
                </m:oMathPara>
              </a14:m>
              <a:endParaRPr kumimoji="1" lang="en-US" altLang="ja-JP" sz="140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</mc:Choice>
      <mc:Fallback xmlns="">
        <xdr:sp macro="" textlink="">
          <xdr:nvSpPr>
            <xdr:cNvPr id="5" name="テキスト ボックス 4"/>
            <xdr:cNvSpPr txBox="1"/>
          </xdr:nvSpPr>
          <xdr:spPr>
            <a:xfrm>
              <a:off x="9344025" y="4419600"/>
              <a:ext cx="2296847" cy="492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ja-JP" altLang="ja-JP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𝜓</a:t>
              </a:r>
              <a:r>
                <a:rPr kumimoji="1" lang="en-US" altLang="ja-JP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𝑥,0)=𝐴𝑒𝑥𝑝{−(𝑥−𝑥_0 )^2/2}</a:t>
              </a:r>
              <a:endParaRPr kumimoji="1" lang="en-US" altLang="ja-JP" sz="140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</mc:Fallback>
    </mc:AlternateContent>
    <xdr:clientData/>
  </xdr:oneCellAnchor>
  <xdr:oneCellAnchor>
    <xdr:from>
      <xdr:col>11</xdr:col>
      <xdr:colOff>657225</xdr:colOff>
      <xdr:row>2</xdr:row>
      <xdr:rowOff>133350</xdr:rowOff>
    </xdr:from>
    <xdr:ext cx="1235146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テキスト ボックス 5"/>
            <xdr:cNvSpPr txBox="1"/>
          </xdr:nvSpPr>
          <xdr:spPr>
            <a:xfrm>
              <a:off x="9505950" y="476250"/>
              <a:ext cx="1235146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en-US" altLang="ja-JP" sz="1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ℏ</m:t>
                    </m:r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ja-JP" altLang="en-US" sz="1400" i="1">
                        <a:latin typeface="Cambria Math" panose="02040503050406030204" pitchFamily="18" charset="0"/>
                      </a:rPr>
                      <m:t>𝜔</m:t>
                    </m:r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𝑚</m:t>
                    </m:r>
                    <m:r>
                      <a:rPr kumimoji="1" lang="en-US" altLang="ja-JP" sz="1400" b="0" i="1">
                        <a:latin typeface="Cambria Math" panose="02040503050406030204" pitchFamily="18" charset="0"/>
                      </a:rPr>
                      <m:t>=1</m:t>
                    </m:r>
                  </m:oMath>
                </m:oMathPara>
              </a14:m>
              <a:endParaRPr kumimoji="1" lang="ja-JP" altLang="en-US" sz="1400"/>
            </a:p>
          </xdr:txBody>
        </xdr:sp>
      </mc:Choice>
      <mc:Fallback xmlns="">
        <xdr:sp macro="" textlink="">
          <xdr:nvSpPr>
            <xdr:cNvPr id="6" name="テキスト ボックス 5"/>
            <xdr:cNvSpPr txBox="1"/>
          </xdr:nvSpPr>
          <xdr:spPr>
            <a:xfrm>
              <a:off x="9505950" y="476250"/>
              <a:ext cx="1235146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ℏ</a:t>
              </a:r>
              <a:r>
                <a:rPr kumimoji="1" lang="en-US" altLang="ja-JP" sz="1400" b="0" i="0">
                  <a:latin typeface="Cambria Math" panose="02040503050406030204" pitchFamily="18" charset="0"/>
                </a:rPr>
                <a:t>=</a:t>
              </a:r>
              <a:r>
                <a:rPr kumimoji="1" lang="ja-JP" altLang="en-US" sz="1400" i="0">
                  <a:latin typeface="Cambria Math" panose="02040503050406030204" pitchFamily="18" charset="0"/>
                </a:rPr>
                <a:t>𝜔</a:t>
              </a:r>
              <a:r>
                <a:rPr kumimoji="1" lang="en-US" altLang="ja-JP" sz="1400" b="0" i="0">
                  <a:latin typeface="Cambria Math" panose="02040503050406030204" pitchFamily="18" charset="0"/>
                </a:rPr>
                <a:t>=𝑚=1</a:t>
              </a:r>
              <a:endParaRPr kumimoji="1" lang="ja-JP" altLang="en-US" sz="1400"/>
            </a:p>
          </xdr:txBody>
        </xdr:sp>
      </mc:Fallback>
    </mc:AlternateContent>
    <xdr:clientData/>
  </xdr:oneCellAnchor>
  <xdr:twoCellAnchor>
    <xdr:from>
      <xdr:col>7</xdr:col>
      <xdr:colOff>276225</xdr:colOff>
      <xdr:row>75</xdr:row>
      <xdr:rowOff>66675</xdr:rowOff>
    </xdr:from>
    <xdr:to>
      <xdr:col>13</xdr:col>
      <xdr:colOff>371475</xdr:colOff>
      <xdr:row>91</xdr:row>
      <xdr:rowOff>66675</xdr:rowOff>
    </xdr:to>
    <xdr:graphicFrame macro="">
      <xdr:nvGraphicFramePr>
        <xdr:cNvPr id="14" name="グラフ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11</xdr:col>
      <xdr:colOff>628650</xdr:colOff>
      <xdr:row>15</xdr:row>
      <xdr:rowOff>9525</xdr:rowOff>
    </xdr:from>
    <xdr:ext cx="748218" cy="3513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テキスト ボックス 14"/>
            <xdr:cNvSpPr txBox="1"/>
          </xdr:nvSpPr>
          <xdr:spPr>
            <a:xfrm>
              <a:off x="9477375" y="2581275"/>
              <a:ext cx="748218" cy="3513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400"/>
                <a:t>A=</a:t>
              </a:r>
              <a14:m>
                <m:oMath xmlns:m="http://schemas.openxmlformats.org/officeDocument/2006/math">
                  <m:f>
                    <m:fPr>
                      <m:ctrlPr>
                        <a:rPr kumimoji="1" lang="en-US" altLang="ja-JP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kumimoji="1" lang="en-US" altLang="ja-JP" sz="1400" b="0" i="1">
                          <a:latin typeface="Cambria Math" panose="02040503050406030204" pitchFamily="18" charset="0"/>
                        </a:rPr>
                        <m:t>1</m:t>
                      </m:r>
                    </m:num>
                    <m:den>
                      <m:rad>
                        <m:radPr>
                          <m:degHide m:val="on"/>
                          <m:ctrlPr>
                            <a:rPr kumimoji="1" lang="en-US" altLang="ja-JP" sz="140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radPr>
                        <m:deg/>
                        <m:e>
                          <m:r>
                            <a:rPr kumimoji="1" lang="en-US" altLang="ja-JP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𝑛</m:t>
                          </m:r>
                          <m:r>
                            <a:rPr kumimoji="1" lang="en-US" altLang="ja-JP" sz="14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!</m:t>
                          </m:r>
                          <m:sSup>
                            <m:sSupPr>
                              <m:ctrlPr>
                                <a:rPr kumimoji="1" lang="en-US" altLang="ja-JP" sz="14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pPr>
                            <m:e>
                              <m:r>
                                <a:rPr kumimoji="1" lang="en-US" altLang="ja-JP" sz="14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  <m:sup>
                              <m:r>
                                <a:rPr kumimoji="1" lang="en-US" altLang="ja-JP" sz="14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𝑛</m:t>
                              </m:r>
                            </m:sup>
                          </m:sSup>
                          <m:rad>
                            <m:radPr>
                              <m:degHide m:val="on"/>
                              <m:ctrlPr>
                                <a:rPr kumimoji="1" lang="en-US" altLang="ja-JP" sz="140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radPr>
                            <m:deg/>
                            <m:e>
                              <m:r>
                                <a:rPr kumimoji="1" lang="ja-JP" altLang="en-US" sz="140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𝜋</m:t>
                              </m:r>
                            </m:e>
                          </m:rad>
                        </m:e>
                      </m:rad>
                    </m:den>
                  </m:f>
                </m:oMath>
              </a14:m>
              <a:endParaRPr kumimoji="1" lang="en-US" altLang="ja-JP" sz="1400"/>
            </a:p>
          </xdr:txBody>
        </xdr:sp>
      </mc:Choice>
      <mc:Fallback xmlns="">
        <xdr:sp macro="" textlink="">
          <xdr:nvSpPr>
            <xdr:cNvPr id="15" name="テキスト ボックス 14"/>
            <xdr:cNvSpPr txBox="1"/>
          </xdr:nvSpPr>
          <xdr:spPr>
            <a:xfrm>
              <a:off x="9477375" y="2581275"/>
              <a:ext cx="748218" cy="3513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400"/>
                <a:t>A=</a:t>
              </a:r>
              <a:r>
                <a:rPr kumimoji="1" lang="en-US" altLang="ja-JP" sz="1400" b="0" i="0">
                  <a:latin typeface="Cambria Math" panose="02040503050406030204" pitchFamily="18" charset="0"/>
                </a:rPr>
                <a:t>1/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√(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𝑛!2^𝑛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√</a:t>
              </a:r>
              <a:r>
                <a:rPr kumimoji="1" lang="ja-JP" altLang="en-US" sz="14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𝜋</a:t>
              </a:r>
              <a:r>
                <a:rPr kumimoji="1" lang="en-US" altLang="ja-JP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 </a:t>
              </a:r>
              <a:endParaRPr kumimoji="1" lang="en-US" altLang="ja-JP" sz="1400"/>
            </a:p>
          </xdr:txBody>
        </xdr:sp>
      </mc:Fallback>
    </mc:AlternateContent>
    <xdr:clientData/>
  </xdr:oneCellAnchor>
  <xdr:oneCellAnchor>
    <xdr:from>
      <xdr:col>10</xdr:col>
      <xdr:colOff>676275</xdr:colOff>
      <xdr:row>21</xdr:row>
      <xdr:rowOff>152400</xdr:rowOff>
    </xdr:from>
    <xdr:ext cx="3135795" cy="5863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テキスト ボックス 15"/>
            <xdr:cNvSpPr txBox="1"/>
          </xdr:nvSpPr>
          <xdr:spPr>
            <a:xfrm>
              <a:off x="8801100" y="3752850"/>
              <a:ext cx="3135795" cy="5863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1" lang="ja-JP" altLang="ja-JP" sz="14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𝜓</m:t>
                    </m:r>
                    <m:d>
                      <m:dPr>
                        <m:ctrlPr>
                          <a:rPr kumimoji="1" lang="en-US" altLang="ja-JP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nary>
                      <m:naryPr>
                        <m:chr m:val="∑"/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=0</m:t>
                        </m:r>
                      </m:sub>
                      <m:sup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∞</m:t>
                        </m:r>
                      </m:sup>
                      <m:e>
                        <m:sSub>
                          <m:sSub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</m:sSub>
                        <m:sSub>
                          <m:sSub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1" lang="ja-JP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𝜙</m:t>
                            </m:r>
                          </m:e>
                          <m:sub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</m:sSub>
                        <m:d>
                          <m:d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𝑒𝑥𝑝</m:t>
                        </m:r>
                        <m:d>
                          <m:dPr>
                            <m:begChr m:val="{"/>
                            <m:endChr m:val="}"/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𝑖</m:t>
                            </m:r>
                            <m:d>
                              <m:dPr>
                                <m:ctrlP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  <m: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+</m:t>
                                </m:r>
                                <m:f>
                                  <m:fPr>
                                    <m:ctrlP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1</m:t>
                                    </m:r>
                                  </m:num>
                                  <m:den>
                                    <m: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den>
                                </m:f>
                              </m:e>
                            </m:d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e>
                        </m:d>
                      </m:e>
                    </m:nary>
                  </m:oMath>
                </m:oMathPara>
              </a14:m>
              <a:endParaRPr kumimoji="1" lang="en-US" altLang="ja-JP" sz="140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</mc:Choice>
      <mc:Fallback xmlns="">
        <xdr:sp macro="" textlink="">
          <xdr:nvSpPr>
            <xdr:cNvPr id="16" name="テキスト ボックス 15"/>
            <xdr:cNvSpPr txBox="1"/>
          </xdr:nvSpPr>
          <xdr:spPr>
            <a:xfrm>
              <a:off x="8801100" y="3752850"/>
              <a:ext cx="3135795" cy="5863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ja-JP" altLang="ja-JP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𝜓</a:t>
              </a:r>
              <a:r>
                <a:rPr kumimoji="1" lang="en-US" altLang="ja-JP" sz="14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𝑥,𝑡)=∑_(𝑛=0)^∞▒〖𝐶_𝑛 </a:t>
              </a:r>
              <a:r>
                <a:rPr kumimoji="1" lang="ja-JP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𝜙</a:t>
              </a:r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_𝑛 (𝑥)𝑒𝑥𝑝{−𝑖(𝑛+1/2)𝑡} 〗</a:t>
              </a:r>
              <a:endParaRPr kumimoji="1" lang="en-US" altLang="ja-JP" sz="140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</mc:Fallback>
    </mc:AlternateContent>
    <xdr:clientData/>
  </xdr:oneCellAnchor>
  <xdr:oneCellAnchor>
    <xdr:from>
      <xdr:col>11</xdr:col>
      <xdr:colOff>600075</xdr:colOff>
      <xdr:row>30</xdr:row>
      <xdr:rowOff>95250</xdr:rowOff>
    </xdr:from>
    <xdr:ext cx="2058962" cy="4938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テキスト ボックス 16"/>
            <xdr:cNvSpPr txBox="1"/>
          </xdr:nvSpPr>
          <xdr:spPr>
            <a:xfrm>
              <a:off x="9448800" y="5238750"/>
              <a:ext cx="2058962" cy="4938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b>
                    </m:sSub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!</m:t>
                        </m:r>
                        <m:sSup>
                          <m:sSup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e>
                          <m:sup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</m:sSup>
                      </m:den>
                    </m:f>
                    <m:sSup>
                      <m:sSup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sSub>
                          <m:sSub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</m:sSub>
                      </m:e>
                      <m:sup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</m:sSup>
                    <m:r>
                      <a:rPr kumimoji="1" lang="en-US" altLang="ja-JP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𝑒𝑥𝑝</m:t>
                    </m:r>
                    <m:d>
                      <m:dPr>
                        <m:ctrlP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kumimoji="1" lang="en-US" altLang="ja-JP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sSub>
                                  <m:sSubPr>
                                    <m:ctrlP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kumimoji="1" lang="en-US" altLang="ja-JP" sz="14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0</m:t>
                                    </m:r>
                                  </m:sub>
                                </m:sSub>
                              </m:e>
                              <m:sup>
                                <m:r>
                                  <a:rPr kumimoji="1" lang="en-US" altLang="ja-JP" sz="14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kumimoji="1" lang="en-US" altLang="ja-JP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4</m:t>
                            </m:r>
                          </m:den>
                        </m:f>
                      </m:e>
                    </m:d>
                  </m:oMath>
                </m:oMathPara>
              </a14:m>
              <a:endParaRPr kumimoji="1" lang="en-US" altLang="ja-JP" sz="140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</mc:Choice>
      <mc:Fallback xmlns="">
        <xdr:sp macro="" textlink="">
          <xdr:nvSpPr>
            <xdr:cNvPr id="17" name="テキスト ボックス 16"/>
            <xdr:cNvSpPr txBox="1"/>
          </xdr:nvSpPr>
          <xdr:spPr>
            <a:xfrm>
              <a:off x="9448800" y="5238750"/>
              <a:ext cx="2058962" cy="4938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4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𝐶_𝑛=1/(𝑛!2^𝑛 ) 〖𝑥_0〗^𝑛 𝑒𝑥𝑝(−〖𝑥_0〗^2/4)</a:t>
              </a:r>
              <a:endParaRPr kumimoji="1" lang="en-US" altLang="ja-JP" sz="1400" i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</mc:Fallback>
    </mc:AlternateContent>
    <xdr:clientData/>
  </xdr:oneCellAnchor>
  <xdr:twoCellAnchor>
    <xdr:from>
      <xdr:col>13</xdr:col>
      <xdr:colOff>104774</xdr:colOff>
      <xdr:row>146</xdr:row>
      <xdr:rowOff>76200</xdr:rowOff>
    </xdr:from>
    <xdr:to>
      <xdr:col>17</xdr:col>
      <xdr:colOff>552449</xdr:colOff>
      <xdr:row>158</xdr:row>
      <xdr:rowOff>9525</xdr:rowOff>
    </xdr:to>
    <xdr:graphicFrame macro="">
      <xdr:nvGraphicFramePr>
        <xdr:cNvPr id="18" name="グラフ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114300</xdr:colOff>
      <xdr:row>158</xdr:row>
      <xdr:rowOff>104775</xdr:rowOff>
    </xdr:from>
    <xdr:to>
      <xdr:col>17</xdr:col>
      <xdr:colOff>561975</xdr:colOff>
      <xdr:row>170</xdr:row>
      <xdr:rowOff>38100</xdr:rowOff>
    </xdr:to>
    <xdr:graphicFrame macro="">
      <xdr:nvGraphicFramePr>
        <xdr:cNvPr id="23" name="グラフ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228600</xdr:colOff>
      <xdr:row>146</xdr:row>
      <xdr:rowOff>85725</xdr:rowOff>
    </xdr:from>
    <xdr:to>
      <xdr:col>12</xdr:col>
      <xdr:colOff>600075</xdr:colOff>
      <xdr:row>158</xdr:row>
      <xdr:rowOff>19050</xdr:rowOff>
    </xdr:to>
    <xdr:graphicFrame macro="">
      <xdr:nvGraphicFramePr>
        <xdr:cNvPr id="24" name="グラフ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159</xdr:row>
      <xdr:rowOff>0</xdr:rowOff>
    </xdr:from>
    <xdr:to>
      <xdr:col>12</xdr:col>
      <xdr:colOff>371475</xdr:colOff>
      <xdr:row>170</xdr:row>
      <xdr:rowOff>104775</xdr:rowOff>
    </xdr:to>
    <xdr:graphicFrame macro="">
      <xdr:nvGraphicFramePr>
        <xdr:cNvPr id="25" name="グラフ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419102</xdr:colOff>
      <xdr:row>0</xdr:row>
      <xdr:rowOff>0</xdr:rowOff>
    </xdr:from>
    <xdr:to>
      <xdr:col>34</xdr:col>
      <xdr:colOff>200026</xdr:colOff>
      <xdr:row>16</xdr:row>
      <xdr:rowOff>47625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276224</xdr:colOff>
      <xdr:row>0</xdr:row>
      <xdr:rowOff>0</xdr:rowOff>
    </xdr:from>
    <xdr:to>
      <xdr:col>38</xdr:col>
      <xdr:colOff>438149</xdr:colOff>
      <xdr:row>16</xdr:row>
      <xdr:rowOff>85726</xdr:rowOff>
    </xdr:to>
    <xdr:graphicFrame macro="">
      <xdr:nvGraphicFramePr>
        <xdr:cNvPr id="7" name="グラフ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361950</xdr:colOff>
      <xdr:row>6</xdr:row>
      <xdr:rowOff>142875</xdr:rowOff>
    </xdr:from>
    <xdr:to>
      <xdr:col>25</xdr:col>
      <xdr:colOff>28575</xdr:colOff>
      <xdr:row>8</xdr:row>
      <xdr:rowOff>152400</xdr:rowOff>
    </xdr:to>
    <xdr:sp macro="" textlink="">
      <xdr:nvSpPr>
        <xdr:cNvPr id="8" name="正方形/長方形 7"/>
        <xdr:cNvSpPr/>
      </xdr:nvSpPr>
      <xdr:spPr>
        <a:xfrm>
          <a:off x="17106900" y="1171575"/>
          <a:ext cx="352425" cy="3524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5:O195"/>
  <sheetViews>
    <sheetView workbookViewId="0">
      <selection activeCell="B28" sqref="B28"/>
    </sheetView>
  </sheetViews>
  <sheetFormatPr defaultRowHeight="13.5" x14ac:dyDescent="0.15"/>
  <cols>
    <col min="4" max="4" width="13.875" bestFit="1" customWidth="1"/>
    <col min="5" max="7" width="12.75" bestFit="1" customWidth="1"/>
    <col min="10" max="11" width="9.5" bestFit="1" customWidth="1"/>
    <col min="13" max="13" width="12.75" bestFit="1" customWidth="1"/>
  </cols>
  <sheetData>
    <row r="15" spans="3:3" x14ac:dyDescent="0.15">
      <c r="C15" t="s">
        <v>40</v>
      </c>
    </row>
    <row r="16" spans="3:3" x14ac:dyDescent="0.15">
      <c r="C16" s="2">
        <f ca="1">NOW()-TODAY()</f>
        <v>0.38743900463305181</v>
      </c>
    </row>
    <row r="17" spans="2:7" x14ac:dyDescent="0.15">
      <c r="C17" s="2">
        <v>150000</v>
      </c>
    </row>
    <row r="18" spans="2:7" x14ac:dyDescent="0.15">
      <c r="C18" s="2">
        <f ca="1">C17*C16</f>
        <v>58115.850694957771</v>
      </c>
    </row>
    <row r="19" spans="2:7" x14ac:dyDescent="0.15">
      <c r="C19" s="1"/>
    </row>
    <row r="21" spans="2:7" x14ac:dyDescent="0.15">
      <c r="D21" t="s">
        <v>84</v>
      </c>
      <c r="E21" s="2" t="s">
        <v>0</v>
      </c>
      <c r="F21" s="2">
        <v>2</v>
      </c>
    </row>
    <row r="23" spans="2:7" x14ac:dyDescent="0.15">
      <c r="C23" t="s">
        <v>80</v>
      </c>
      <c r="D23" s="2" t="s">
        <v>2</v>
      </c>
      <c r="E23" s="2">
        <v>0</v>
      </c>
      <c r="F23" s="2">
        <f>E23+1</f>
        <v>1</v>
      </c>
      <c r="G23" s="2">
        <f>F23+1</f>
        <v>2</v>
      </c>
    </row>
    <row r="24" spans="2:7" x14ac:dyDescent="0.15">
      <c r="C24" t="s">
        <v>81</v>
      </c>
      <c r="D24" s="2" t="s">
        <v>1</v>
      </c>
      <c r="E24" s="2">
        <f>$F$21^E23/FACT(E23)/2^E23/SQRT(SQRT(EXP($F$21^2)))</f>
        <v>0.36787944117144233</v>
      </c>
      <c r="F24" s="2">
        <f>$F$21^F23/FACT(F23)/2^F23/SQRT(SQRT(EXP($F$21^2)))</f>
        <v>0.36787944117144233</v>
      </c>
      <c r="G24" s="2">
        <f>$F$21^G23/FACT(G23)/2^G23/SQRT(SQRT(EXP($F$21^2)))</f>
        <v>0.18393972058572117</v>
      </c>
    </row>
    <row r="25" spans="2:7" x14ac:dyDescent="0.15">
      <c r="C25" t="s">
        <v>82</v>
      </c>
      <c r="D25" s="2" t="s">
        <v>3</v>
      </c>
      <c r="E25" s="2">
        <f>1/SQRT(FACT(E23)*2^E23*SQRT(PI()))</f>
        <v>0.75112554446494251</v>
      </c>
      <c r="F25" s="2">
        <f>1/SQRT(FACT(F23)*2^F23*SQRT(PI()))</f>
        <v>0.53112596601359841</v>
      </c>
      <c r="G25" s="2">
        <f>1/SQRT(FACT(G23)*2^G23*SQRT(PI()))</f>
        <v>0.2655629830067992</v>
      </c>
    </row>
    <row r="26" spans="2:7" x14ac:dyDescent="0.15">
      <c r="C26" t="s">
        <v>83</v>
      </c>
      <c r="D26" s="2" t="s">
        <v>4</v>
      </c>
      <c r="E26" s="2">
        <f>E23+1/2</f>
        <v>0.5</v>
      </c>
      <c r="F26" s="2">
        <f>F23+1/2</f>
        <v>1.5</v>
      </c>
      <c r="G26" s="2">
        <f>G23+1/2</f>
        <v>2.5</v>
      </c>
    </row>
    <row r="28" spans="2:7" x14ac:dyDescent="0.15">
      <c r="B28" t="s">
        <v>6</v>
      </c>
      <c r="C28" s="2" t="s">
        <v>5</v>
      </c>
      <c r="D28" s="31"/>
      <c r="E28" s="31" t="s">
        <v>51</v>
      </c>
      <c r="F28" s="31" t="s">
        <v>52</v>
      </c>
      <c r="G28" s="16" t="s">
        <v>47</v>
      </c>
    </row>
    <row r="29" spans="2:7" x14ac:dyDescent="0.15">
      <c r="B29">
        <f>B31/10</f>
        <v>0.3</v>
      </c>
      <c r="C29" s="32">
        <f>-B31</f>
        <v>-3</v>
      </c>
      <c r="D29" s="26"/>
      <c r="E29" s="26">
        <f>E$25*E52/SQRT(EXP($C29^2))</f>
        <v>8.3442510732464146E-3</v>
      </c>
      <c r="F29" s="26">
        <f>F$25*F52/SQRT(EXP($C29^2))</f>
        <v>-3.5401659106893996E-2</v>
      </c>
      <c r="G29" s="27">
        <f>G$25*G52/SQRT(EXP($C29^2))</f>
        <v>0.10030470080286633</v>
      </c>
    </row>
    <row r="30" spans="2:7" x14ac:dyDescent="0.15">
      <c r="B30" t="s">
        <v>42</v>
      </c>
      <c r="C30" s="32">
        <f t="shared" ref="C30:C49" si="0">C29+$B$29</f>
        <v>-2.7</v>
      </c>
      <c r="D30" s="26"/>
      <c r="E30" s="26">
        <f t="shared" ref="E30:F49" si="1">E$25*E53/SQRT(EXP($C30^2))</f>
        <v>1.9620458198716238E-2</v>
      </c>
      <c r="F30" s="26">
        <f t="shared" si="1"/>
        <v>-7.491829882841701E-2</v>
      </c>
      <c r="G30" s="27">
        <f t="shared" ref="G30" si="2">G$25*G53/SQRT(EXP($C30^2))</f>
        <v>0.18840564779442648</v>
      </c>
    </row>
    <row r="31" spans="2:7" x14ac:dyDescent="0.15">
      <c r="B31">
        <v>3</v>
      </c>
      <c r="C31" s="32">
        <f t="shared" si="0"/>
        <v>-2.4000000000000004</v>
      </c>
      <c r="D31" s="26"/>
      <c r="E31" s="26">
        <f t="shared" si="1"/>
        <v>4.2164254297199083E-2</v>
      </c>
      <c r="F31" s="26">
        <f t="shared" si="1"/>
        <v>-0.14311022465867276</v>
      </c>
      <c r="G31" s="27">
        <f t="shared" ref="G31" si="3">G$25*G54/SQRT(EXP($C31^2))</f>
        <v>0.31364990904359125</v>
      </c>
    </row>
    <row r="32" spans="2:7" x14ac:dyDescent="0.15">
      <c r="C32" s="32">
        <f t="shared" si="0"/>
        <v>-2.1000000000000005</v>
      </c>
      <c r="D32" s="26"/>
      <c r="E32" s="26">
        <f t="shared" si="1"/>
        <v>8.2811985846877295E-2</v>
      </c>
      <c r="F32" s="26">
        <f t="shared" si="1"/>
        <v>-0.24593905037457564</v>
      </c>
      <c r="G32" s="27">
        <f t="shared" ref="G32" si="4">G$25*G55/SQRT(EXP($C32^2))</f>
        <v>0.45791508903075767</v>
      </c>
    </row>
    <row r="33" spans="3:7" x14ac:dyDescent="0.15">
      <c r="C33" s="32">
        <f t="shared" si="0"/>
        <v>-1.8000000000000005</v>
      </c>
      <c r="D33" s="26"/>
      <c r="E33" s="26">
        <f t="shared" si="1"/>
        <v>0.14864676809808378</v>
      </c>
      <c r="F33" s="26">
        <f t="shared" si="1"/>
        <v>-0.37839289580502916</v>
      </c>
      <c r="G33" s="27">
        <f t="shared" ref="G33" si="5">G$25*G56/SQRT(EXP($C33^2))</f>
        <v>0.57599807472543352</v>
      </c>
    </row>
    <row r="34" spans="3:7" x14ac:dyDescent="0.15">
      <c r="C34" s="32">
        <f t="shared" si="0"/>
        <v>-1.5000000000000004</v>
      </c>
      <c r="D34" s="26"/>
      <c r="E34" s="26">
        <f t="shared" si="1"/>
        <v>0.24385476130642725</v>
      </c>
      <c r="F34" s="26">
        <f t="shared" si="1"/>
        <v>-0.51729406603320505</v>
      </c>
      <c r="G34" s="27">
        <f t="shared" ref="G34" si="6">G$25*G57/SQRT(EXP($C34^2))</f>
        <v>0.60350974370540611</v>
      </c>
    </row>
    <row r="35" spans="3:7" x14ac:dyDescent="0.15">
      <c r="C35" s="32">
        <f t="shared" si="0"/>
        <v>-1.2000000000000004</v>
      </c>
      <c r="D35" s="26"/>
      <c r="E35" s="26">
        <f t="shared" si="1"/>
        <v>0.36561205327747254</v>
      </c>
      <c r="F35" s="26">
        <f t="shared" si="1"/>
        <v>-0.62046422917449173</v>
      </c>
      <c r="G35" s="27">
        <f t="shared" ref="G35" si="7">G$25*G58/SQRT(EXP($C35^2))</f>
        <v>0.48603031285335219</v>
      </c>
    </row>
    <row r="36" spans="3:7" x14ac:dyDescent="0.15">
      <c r="C36" s="32">
        <f t="shared" si="0"/>
        <v>-0.90000000000000036</v>
      </c>
      <c r="D36" s="26"/>
      <c r="E36" s="26">
        <f t="shared" si="1"/>
        <v>0.50098332020156244</v>
      </c>
      <c r="F36" s="26">
        <f t="shared" si="1"/>
        <v>-0.63764766535657746</v>
      </c>
      <c r="G36" s="27">
        <f t="shared" ref="G36" si="8">G$25*G59/SQRT(EXP($C36^2))</f>
        <v>0.21963419584504371</v>
      </c>
    </row>
    <row r="37" spans="3:7" x14ac:dyDescent="0.15">
      <c r="C37" s="32">
        <f t="shared" si="0"/>
        <v>-0.60000000000000031</v>
      </c>
      <c r="D37" s="26"/>
      <c r="E37" s="26">
        <f t="shared" si="1"/>
        <v>0.62739279232163925</v>
      </c>
      <c r="F37" s="26">
        <f t="shared" si="1"/>
        <v>-0.53236043750183348</v>
      </c>
      <c r="G37" s="27">
        <f t="shared" ref="G37" si="9">G$25*G60/SQRT(EXP($C37^2))</f>
        <v>-0.12421743541709407</v>
      </c>
    </row>
    <row r="38" spans="3:7" x14ac:dyDescent="0.15">
      <c r="C38" s="32">
        <f t="shared" si="0"/>
        <v>-0.30000000000000032</v>
      </c>
      <c r="D38" s="26"/>
      <c r="E38" s="26">
        <f t="shared" si="1"/>
        <v>0.71807412904900103</v>
      </c>
      <c r="F38" s="26">
        <f t="shared" si="1"/>
        <v>-0.30465305162710388</v>
      </c>
      <c r="G38" s="27">
        <f t="shared" ref="G38" si="10">G$25*G61/SQRT(EXP($C38^2))</f>
        <v>-0.4163591705570413</v>
      </c>
    </row>
    <row r="39" spans="3:7" x14ac:dyDescent="0.15">
      <c r="C39" s="32">
        <f t="shared" si="0"/>
        <v>0</v>
      </c>
      <c r="D39" s="26"/>
      <c r="E39" s="26">
        <f t="shared" si="1"/>
        <v>0.75112554446494251</v>
      </c>
      <c r="F39" s="26">
        <f t="shared" si="1"/>
        <v>0</v>
      </c>
      <c r="G39" s="27">
        <f t="shared" ref="G39" si="11">G$25*G62/SQRT(EXP($C39^2))</f>
        <v>-0.53112596601359841</v>
      </c>
    </row>
    <row r="40" spans="3:7" x14ac:dyDescent="0.15">
      <c r="C40" s="32">
        <f t="shared" si="0"/>
        <v>0.3</v>
      </c>
      <c r="D40" s="26"/>
      <c r="E40" s="26">
        <f t="shared" si="1"/>
        <v>0.71807412904900114</v>
      </c>
      <c r="F40" s="26">
        <f t="shared" si="1"/>
        <v>0.3046530516271036</v>
      </c>
      <c r="G40" s="27">
        <f t="shared" ref="G40" si="12">G$25*G63/SQRT(EXP($C40^2))</f>
        <v>-0.41635917055704164</v>
      </c>
    </row>
    <row r="41" spans="3:7" x14ac:dyDescent="0.15">
      <c r="C41" s="32">
        <f t="shared" si="0"/>
        <v>0.6</v>
      </c>
      <c r="D41" s="26"/>
      <c r="E41" s="26">
        <f t="shared" si="1"/>
        <v>0.62739279232163936</v>
      </c>
      <c r="F41" s="26">
        <f t="shared" si="1"/>
        <v>0.53236043750183326</v>
      </c>
      <c r="G41" s="27">
        <f t="shared" ref="G41" si="13">G$25*G64/SQRT(EXP($C41^2))</f>
        <v>-0.12421743541709444</v>
      </c>
    </row>
    <row r="42" spans="3:7" x14ac:dyDescent="0.15">
      <c r="C42" s="32">
        <f t="shared" si="0"/>
        <v>0.89999999999999991</v>
      </c>
      <c r="D42" s="26"/>
      <c r="E42" s="26">
        <f t="shared" si="1"/>
        <v>0.50098332020156267</v>
      </c>
      <c r="F42" s="26">
        <f t="shared" si="1"/>
        <v>0.63764766535657746</v>
      </c>
      <c r="G42" s="27">
        <f t="shared" ref="G42" si="14">G$25*G65/SQRT(EXP($C42^2))</f>
        <v>0.21963419584504323</v>
      </c>
    </row>
    <row r="43" spans="3:7" x14ac:dyDescent="0.15">
      <c r="C43" s="32">
        <f t="shared" si="0"/>
        <v>1.2</v>
      </c>
      <c r="D43" s="26"/>
      <c r="E43" s="26">
        <f t="shared" si="1"/>
        <v>0.36561205327747276</v>
      </c>
      <c r="F43" s="26">
        <f t="shared" si="1"/>
        <v>0.62046422917449173</v>
      </c>
      <c r="G43" s="27">
        <f t="shared" ref="G43" si="15">G$25*G66/SQRT(EXP($C43^2))</f>
        <v>0.48603031285335191</v>
      </c>
    </row>
    <row r="44" spans="3:7" x14ac:dyDescent="0.15">
      <c r="C44" s="32">
        <f t="shared" si="0"/>
        <v>1.5</v>
      </c>
      <c r="D44" s="26"/>
      <c r="E44" s="26">
        <f t="shared" si="1"/>
        <v>0.24385476130642739</v>
      </c>
      <c r="F44" s="26">
        <f t="shared" si="1"/>
        <v>0.51729406603320516</v>
      </c>
      <c r="G44" s="27">
        <f t="shared" ref="G44" si="16">G$25*G67/SQRT(EXP($C44^2))</f>
        <v>0.603509743705406</v>
      </c>
    </row>
    <row r="45" spans="3:7" x14ac:dyDescent="0.15">
      <c r="C45" s="32">
        <f t="shared" si="0"/>
        <v>1.8</v>
      </c>
      <c r="D45" s="26"/>
      <c r="E45" s="26">
        <f t="shared" si="1"/>
        <v>0.14864676809808389</v>
      </c>
      <c r="F45" s="26">
        <f t="shared" si="1"/>
        <v>0.37839289580502938</v>
      </c>
      <c r="G45" s="27">
        <f t="shared" ref="G45" si="17">G$25*G68/SQRT(EXP($C45^2))</f>
        <v>0.57599807472543363</v>
      </c>
    </row>
    <row r="46" spans="3:7" x14ac:dyDescent="0.15">
      <c r="C46" s="32">
        <f t="shared" si="0"/>
        <v>2.1</v>
      </c>
      <c r="D46" s="26"/>
      <c r="E46" s="26">
        <f t="shared" si="1"/>
        <v>8.2811985846877378E-2</v>
      </c>
      <c r="F46" s="26">
        <f t="shared" si="1"/>
        <v>0.24593905037457583</v>
      </c>
      <c r="G46" s="27">
        <f t="shared" ref="G46" si="18">G$25*G69/SQRT(EXP($C46^2))</f>
        <v>0.45791508903075789</v>
      </c>
    </row>
    <row r="47" spans="3:7" x14ac:dyDescent="0.15">
      <c r="C47" s="32">
        <f t="shared" si="0"/>
        <v>2.4</v>
      </c>
      <c r="D47" s="26"/>
      <c r="E47" s="26">
        <f t="shared" si="1"/>
        <v>4.2164254297199111E-2</v>
      </c>
      <c r="F47" s="26">
        <f t="shared" si="1"/>
        <v>0.14311022465867287</v>
      </c>
      <c r="G47" s="27">
        <f t="shared" ref="G47" si="19">G$25*G70/SQRT(EXP($C47^2))</f>
        <v>0.31364990904359141</v>
      </c>
    </row>
    <row r="48" spans="3:7" x14ac:dyDescent="0.15">
      <c r="C48" s="32">
        <f t="shared" si="0"/>
        <v>2.6999999999999997</v>
      </c>
      <c r="D48" s="26"/>
      <c r="E48" s="26">
        <f t="shared" si="1"/>
        <v>1.9620458198716266E-2</v>
      </c>
      <c r="F48" s="26">
        <f t="shared" si="1"/>
        <v>7.4918298828417093E-2</v>
      </c>
      <c r="G48" s="27">
        <f t="shared" ref="G48" si="20">G$25*G71/SQRT(EXP($C48^2))</f>
        <v>0.18840564779442665</v>
      </c>
    </row>
    <row r="49" spans="2:7" x14ac:dyDescent="0.15">
      <c r="C49" s="9">
        <f t="shared" si="0"/>
        <v>2.9999999999999996</v>
      </c>
      <c r="D49" s="29"/>
      <c r="E49" s="29">
        <f t="shared" si="1"/>
        <v>8.3442510732464285E-3</v>
      </c>
      <c r="F49" s="29">
        <f t="shared" si="1"/>
        <v>3.5401659106894051E-2</v>
      </c>
      <c r="G49" s="15">
        <f t="shared" ref="G49" si="21">G$25*G72/SQRT(EXP($C49^2))</f>
        <v>0.10030470080286644</v>
      </c>
    </row>
    <row r="51" spans="2:7" x14ac:dyDescent="0.15">
      <c r="B51" t="s">
        <v>43</v>
      </c>
      <c r="C51" t="s">
        <v>7</v>
      </c>
      <c r="E51" t="s">
        <v>44</v>
      </c>
      <c r="F51" t="s">
        <v>45</v>
      </c>
      <c r="G51" t="s">
        <v>46</v>
      </c>
    </row>
    <row r="52" spans="2:7" x14ac:dyDescent="0.15">
      <c r="C52" s="35">
        <f>C29</f>
        <v>-3</v>
      </c>
      <c r="D52" s="23"/>
      <c r="E52" s="23">
        <v>1</v>
      </c>
      <c r="F52" s="23">
        <f t="shared" ref="F52:F72" si="22">2*C52</f>
        <v>-6</v>
      </c>
      <c r="G52" s="24">
        <f t="shared" ref="G52:G72" si="23">4*C52^2-2</f>
        <v>34</v>
      </c>
    </row>
    <row r="53" spans="2:7" x14ac:dyDescent="0.15">
      <c r="C53" s="32">
        <f t="shared" ref="C53:C72" si="24">C30</f>
        <v>-2.7</v>
      </c>
      <c r="D53" s="26"/>
      <c r="E53" s="26">
        <v>1</v>
      </c>
      <c r="F53" s="26">
        <f t="shared" si="22"/>
        <v>-5.4</v>
      </c>
      <c r="G53" s="27">
        <f t="shared" si="23"/>
        <v>27.160000000000004</v>
      </c>
    </row>
    <row r="54" spans="2:7" x14ac:dyDescent="0.15">
      <c r="C54" s="32">
        <f t="shared" si="24"/>
        <v>-2.4000000000000004</v>
      </c>
      <c r="D54" s="26"/>
      <c r="E54" s="26">
        <v>1</v>
      </c>
      <c r="F54" s="26">
        <f t="shared" si="22"/>
        <v>-4.8000000000000007</v>
      </c>
      <c r="G54" s="27">
        <f t="shared" si="23"/>
        <v>21.040000000000006</v>
      </c>
    </row>
    <row r="55" spans="2:7" x14ac:dyDescent="0.15">
      <c r="C55" s="32">
        <f t="shared" si="24"/>
        <v>-2.1000000000000005</v>
      </c>
      <c r="D55" s="26"/>
      <c r="E55" s="26">
        <v>1</v>
      </c>
      <c r="F55" s="26">
        <f t="shared" si="22"/>
        <v>-4.2000000000000011</v>
      </c>
      <c r="G55" s="27">
        <f t="shared" si="23"/>
        <v>15.640000000000008</v>
      </c>
    </row>
    <row r="56" spans="2:7" x14ac:dyDescent="0.15">
      <c r="C56" s="32">
        <f t="shared" si="24"/>
        <v>-1.8000000000000005</v>
      </c>
      <c r="D56" s="26"/>
      <c r="E56" s="26">
        <v>1</v>
      </c>
      <c r="F56" s="26">
        <f t="shared" si="22"/>
        <v>-3.600000000000001</v>
      </c>
      <c r="G56" s="27">
        <f t="shared" si="23"/>
        <v>10.960000000000006</v>
      </c>
    </row>
    <row r="57" spans="2:7" x14ac:dyDescent="0.15">
      <c r="C57" s="32">
        <f t="shared" si="24"/>
        <v>-1.5000000000000004</v>
      </c>
      <c r="D57" s="26"/>
      <c r="E57" s="26">
        <v>1</v>
      </c>
      <c r="F57" s="26">
        <f t="shared" si="22"/>
        <v>-3.0000000000000009</v>
      </c>
      <c r="G57" s="27">
        <f t="shared" si="23"/>
        <v>7.0000000000000053</v>
      </c>
    </row>
    <row r="58" spans="2:7" x14ac:dyDescent="0.15">
      <c r="C58" s="32">
        <f t="shared" si="24"/>
        <v>-1.2000000000000004</v>
      </c>
      <c r="D58" s="26"/>
      <c r="E58" s="26">
        <v>1</v>
      </c>
      <c r="F58" s="26">
        <f t="shared" si="22"/>
        <v>-2.4000000000000008</v>
      </c>
      <c r="G58" s="27">
        <f t="shared" si="23"/>
        <v>3.7600000000000042</v>
      </c>
    </row>
    <row r="59" spans="2:7" x14ac:dyDescent="0.15">
      <c r="C59" s="32">
        <f t="shared" si="24"/>
        <v>-0.90000000000000036</v>
      </c>
      <c r="D59" s="26"/>
      <c r="E59" s="26">
        <v>1</v>
      </c>
      <c r="F59" s="26">
        <f t="shared" si="22"/>
        <v>-1.8000000000000007</v>
      </c>
      <c r="G59" s="27">
        <f t="shared" si="23"/>
        <v>1.2400000000000024</v>
      </c>
    </row>
    <row r="60" spans="2:7" x14ac:dyDescent="0.15">
      <c r="C60" s="32">
        <f t="shared" si="24"/>
        <v>-0.60000000000000031</v>
      </c>
      <c r="D60" s="26"/>
      <c r="E60" s="26">
        <v>1</v>
      </c>
      <c r="F60" s="26">
        <f t="shared" si="22"/>
        <v>-1.2000000000000006</v>
      </c>
      <c r="G60" s="27">
        <f t="shared" si="23"/>
        <v>-0.5599999999999985</v>
      </c>
    </row>
    <row r="61" spans="2:7" x14ac:dyDescent="0.15">
      <c r="C61" s="32">
        <f t="shared" si="24"/>
        <v>-0.30000000000000032</v>
      </c>
      <c r="D61" s="26"/>
      <c r="E61" s="26">
        <v>1</v>
      </c>
      <c r="F61" s="26">
        <f t="shared" si="22"/>
        <v>-0.60000000000000064</v>
      </c>
      <c r="G61" s="27">
        <f t="shared" si="23"/>
        <v>-1.6399999999999992</v>
      </c>
    </row>
    <row r="62" spans="2:7" x14ac:dyDescent="0.15">
      <c r="C62" s="32">
        <f t="shared" si="24"/>
        <v>0</v>
      </c>
      <c r="D62" s="26"/>
      <c r="E62" s="26">
        <v>1</v>
      </c>
      <c r="F62" s="26">
        <f t="shared" si="22"/>
        <v>0</v>
      </c>
      <c r="G62" s="27">
        <f t="shared" si="23"/>
        <v>-2</v>
      </c>
    </row>
    <row r="63" spans="2:7" x14ac:dyDescent="0.15">
      <c r="C63" s="32">
        <f t="shared" si="24"/>
        <v>0.3</v>
      </c>
      <c r="D63" s="26"/>
      <c r="E63" s="26">
        <v>1</v>
      </c>
      <c r="F63" s="26">
        <f t="shared" si="22"/>
        <v>0.6</v>
      </c>
      <c r="G63" s="27">
        <f t="shared" si="23"/>
        <v>-1.6400000000000001</v>
      </c>
    </row>
    <row r="64" spans="2:7" x14ac:dyDescent="0.15">
      <c r="C64" s="32">
        <f t="shared" si="24"/>
        <v>0.6</v>
      </c>
      <c r="D64" s="26"/>
      <c r="E64" s="26">
        <v>1</v>
      </c>
      <c r="F64" s="26">
        <f t="shared" si="22"/>
        <v>1.2</v>
      </c>
      <c r="G64" s="27">
        <f t="shared" si="23"/>
        <v>-0.56000000000000005</v>
      </c>
    </row>
    <row r="65" spans="3:7" x14ac:dyDescent="0.15">
      <c r="C65" s="32">
        <f t="shared" si="24"/>
        <v>0.89999999999999991</v>
      </c>
      <c r="D65" s="26"/>
      <c r="E65" s="26">
        <v>1</v>
      </c>
      <c r="F65" s="26">
        <f t="shared" si="22"/>
        <v>1.7999999999999998</v>
      </c>
      <c r="G65" s="27">
        <f t="shared" si="23"/>
        <v>1.2399999999999993</v>
      </c>
    </row>
    <row r="66" spans="3:7" x14ac:dyDescent="0.15">
      <c r="C66" s="32">
        <f t="shared" si="24"/>
        <v>1.2</v>
      </c>
      <c r="D66" s="26"/>
      <c r="E66" s="26">
        <v>1</v>
      </c>
      <c r="F66" s="26">
        <f t="shared" si="22"/>
        <v>2.4</v>
      </c>
      <c r="G66" s="27">
        <f t="shared" si="23"/>
        <v>3.76</v>
      </c>
    </row>
    <row r="67" spans="3:7" x14ac:dyDescent="0.15">
      <c r="C67" s="32">
        <f t="shared" si="24"/>
        <v>1.5</v>
      </c>
      <c r="D67" s="26"/>
      <c r="E67" s="26">
        <v>1</v>
      </c>
      <c r="F67" s="26">
        <f t="shared" si="22"/>
        <v>3</v>
      </c>
      <c r="G67" s="27">
        <f t="shared" si="23"/>
        <v>7</v>
      </c>
    </row>
    <row r="68" spans="3:7" x14ac:dyDescent="0.15">
      <c r="C68" s="32">
        <f t="shared" si="24"/>
        <v>1.8</v>
      </c>
      <c r="D68" s="26"/>
      <c r="E68" s="26">
        <v>1</v>
      </c>
      <c r="F68" s="26">
        <f t="shared" si="22"/>
        <v>3.6</v>
      </c>
      <c r="G68" s="27">
        <f t="shared" si="23"/>
        <v>10.96</v>
      </c>
    </row>
    <row r="69" spans="3:7" x14ac:dyDescent="0.15">
      <c r="C69" s="32">
        <f t="shared" si="24"/>
        <v>2.1</v>
      </c>
      <c r="D69" s="26"/>
      <c r="E69" s="26">
        <v>1</v>
      </c>
      <c r="F69" s="26">
        <f t="shared" si="22"/>
        <v>4.2</v>
      </c>
      <c r="G69" s="27">
        <f t="shared" si="23"/>
        <v>15.64</v>
      </c>
    </row>
    <row r="70" spans="3:7" x14ac:dyDescent="0.15">
      <c r="C70" s="32">
        <f t="shared" si="24"/>
        <v>2.4</v>
      </c>
      <c r="D70" s="26"/>
      <c r="E70" s="26">
        <v>1</v>
      </c>
      <c r="F70" s="26">
        <f t="shared" si="22"/>
        <v>4.8</v>
      </c>
      <c r="G70" s="27">
        <f t="shared" si="23"/>
        <v>21.04</v>
      </c>
    </row>
    <row r="71" spans="3:7" x14ac:dyDescent="0.15">
      <c r="C71" s="32">
        <f t="shared" si="24"/>
        <v>2.6999999999999997</v>
      </c>
      <c r="D71" s="26"/>
      <c r="E71" s="26">
        <v>1</v>
      </c>
      <c r="F71" s="26">
        <f t="shared" si="22"/>
        <v>5.3999999999999995</v>
      </c>
      <c r="G71" s="27">
        <f t="shared" si="23"/>
        <v>27.159999999999993</v>
      </c>
    </row>
    <row r="72" spans="3:7" x14ac:dyDescent="0.15">
      <c r="C72" s="9">
        <f t="shared" si="24"/>
        <v>2.9999999999999996</v>
      </c>
      <c r="D72" s="29"/>
      <c r="E72" s="29">
        <v>1</v>
      </c>
      <c r="F72" s="29">
        <f t="shared" si="22"/>
        <v>5.9999999999999991</v>
      </c>
      <c r="G72" s="15">
        <f t="shared" si="23"/>
        <v>33.999999999999986</v>
      </c>
    </row>
    <row r="74" spans="3:7" x14ac:dyDescent="0.15">
      <c r="C74" s="2"/>
      <c r="D74" s="16" t="s">
        <v>13</v>
      </c>
      <c r="E74" s="31" t="s">
        <v>53</v>
      </c>
      <c r="F74" s="31" t="s">
        <v>54</v>
      </c>
      <c r="G74" s="16" t="s">
        <v>55</v>
      </c>
    </row>
    <row r="75" spans="3:7" x14ac:dyDescent="0.15">
      <c r="C75" s="32">
        <f t="shared" ref="C75:C95" si="25">C52</f>
        <v>-3</v>
      </c>
      <c r="D75" s="27">
        <f>SUM(E75:G75)</f>
        <v>8.496154492147627E-3</v>
      </c>
      <c r="E75" s="26">
        <f t="shared" ref="E75:E95" si="26">E$24*E29</f>
        <v>3.069678421820099E-3</v>
      </c>
      <c r="F75" s="26">
        <f t="shared" ref="F75:G75" si="27">F$24*F29</f>
        <v>-1.3023542568786066E-2</v>
      </c>
      <c r="G75" s="27">
        <f t="shared" si="27"/>
        <v>1.8450018639113594E-2</v>
      </c>
    </row>
    <row r="76" spans="3:7" x14ac:dyDescent="0.15">
      <c r="C76" s="32">
        <f t="shared" si="25"/>
        <v>-2.7</v>
      </c>
      <c r="D76" s="27">
        <f t="shared" ref="D76:D95" si="28">SUM(E76:G76)</f>
        <v>1.4312343503236801E-2</v>
      </c>
      <c r="E76" s="26">
        <f t="shared" si="26"/>
        <v>7.217963197671374E-3</v>
      </c>
      <c r="F76" s="26">
        <f t="shared" ref="F76:G76" si="29">F$24*F30</f>
        <v>-2.7560901906513172E-2</v>
      </c>
      <c r="G76" s="27">
        <f t="shared" si="29"/>
        <v>3.46552822120786E-2</v>
      </c>
    </row>
    <row r="77" spans="3:7" x14ac:dyDescent="0.15">
      <c r="C77" s="32">
        <f t="shared" si="25"/>
        <v>-2.4000000000000004</v>
      </c>
      <c r="D77" s="27">
        <f t="shared" si="28"/>
        <v>2.0556729466127112E-2</v>
      </c>
      <c r="E77" s="26">
        <f t="shared" si="26"/>
        <v>1.5511362308264184E-2</v>
      </c>
      <c r="F77" s="26">
        <f t="shared" ref="F77:G77" si="30">F$24*F31</f>
        <v>-5.2647309473352104E-2</v>
      </c>
      <c r="G77" s="27">
        <f t="shared" si="30"/>
        <v>5.769267663121503E-2</v>
      </c>
    </row>
    <row r="78" spans="3:7" x14ac:dyDescent="0.15">
      <c r="C78" s="32">
        <f t="shared" si="25"/>
        <v>-2.1000000000000005</v>
      </c>
      <c r="D78" s="27">
        <f t="shared" si="28"/>
        <v>2.4217680189915727E-2</v>
      </c>
      <c r="E78" s="26">
        <f t="shared" si="26"/>
        <v>3.046482707564661E-2</v>
      </c>
      <c r="F78" s="26">
        <f t="shared" ref="F78:G78" si="31">F$24*F32</f>
        <v>-9.0475920414034086E-2</v>
      </c>
      <c r="G78" s="27">
        <f t="shared" si="31"/>
        <v>8.42287735283032E-2</v>
      </c>
    </row>
    <row r="79" spans="3:7" x14ac:dyDescent="0.15">
      <c r="C79" s="32">
        <f t="shared" si="25"/>
        <v>-1.8000000000000005</v>
      </c>
      <c r="D79" s="27">
        <f t="shared" si="28"/>
        <v>2.143004785077568E-2</v>
      </c>
      <c r="E79" s="26">
        <f t="shared" si="26"/>
        <v>5.4684089979864042E-2</v>
      </c>
      <c r="F79" s="26">
        <f t="shared" ref="F79:G79" si="32">F$24*F33</f>
        <v>-0.13920296705199794</v>
      </c>
      <c r="G79" s="27">
        <f t="shared" si="32"/>
        <v>0.10594892492290958</v>
      </c>
    </row>
    <row r="80" spans="3:7" x14ac:dyDescent="0.15">
      <c r="C80" s="32">
        <f t="shared" si="25"/>
        <v>-1.5000000000000004</v>
      </c>
      <c r="D80" s="27">
        <f t="shared" si="28"/>
        <v>1.0416715010737848E-2</v>
      </c>
      <c r="E80" s="26">
        <f t="shared" si="26"/>
        <v>8.9709153316403917E-2</v>
      </c>
      <c r="F80" s="26">
        <f t="shared" ref="F80:G80" si="33">F$24*F34</f>
        <v>-0.19030185193359866</v>
      </c>
      <c r="G80" s="27">
        <f t="shared" si="33"/>
        <v>0.1110094136279326</v>
      </c>
    </row>
    <row r="81" spans="3:7" x14ac:dyDescent="0.15">
      <c r="C81" s="32">
        <f t="shared" si="25"/>
        <v>-1.2000000000000004</v>
      </c>
      <c r="D81" s="27">
        <f t="shared" si="28"/>
        <v>-4.3545961078853002E-3</v>
      </c>
      <c r="E81" s="26">
        <f t="shared" si="26"/>
        <v>0.13450115784526021</v>
      </c>
      <c r="F81" s="26">
        <f t="shared" ref="F81:G81" si="34">F$24*F35</f>
        <v>-0.22825603389558174</v>
      </c>
      <c r="G81" s="27">
        <f t="shared" si="34"/>
        <v>8.9400279942436239E-2</v>
      </c>
    </row>
    <row r="82" spans="3:7" x14ac:dyDescent="0.15">
      <c r="C82" s="32">
        <f t="shared" si="25"/>
        <v>-0.90000000000000036</v>
      </c>
      <c r="D82" s="27">
        <f t="shared" si="28"/>
        <v>-9.8765503088811268E-3</v>
      </c>
      <c r="E82" s="26">
        <f t="shared" si="26"/>
        <v>0.18430146387196455</v>
      </c>
      <c r="F82" s="26">
        <f t="shared" ref="F82:G82" si="35">F$24*F36</f>
        <v>-0.23457746679565258</v>
      </c>
      <c r="G82" s="27">
        <f t="shared" si="35"/>
        <v>4.0399452614806902E-2</v>
      </c>
    </row>
    <row r="83" spans="3:7" x14ac:dyDescent="0.15">
      <c r="C83" s="32">
        <f t="shared" si="25"/>
        <v>-0.60000000000000031</v>
      </c>
      <c r="D83" s="27">
        <f t="shared" si="28"/>
        <v>1.2111929221821228E-2</v>
      </c>
      <c r="E83" s="26">
        <f t="shared" si="26"/>
        <v>0.23080490983427543</v>
      </c>
      <c r="F83" s="26">
        <f t="shared" ref="F83:G83" si="36">F$24*F37</f>
        <v>-0.19584446024995905</v>
      </c>
      <c r="G83" s="27">
        <f t="shared" si="36"/>
        <v>-2.2848520362495149E-2</v>
      </c>
    </row>
    <row r="84" spans="3:7" x14ac:dyDescent="0.15">
      <c r="C84" s="32">
        <f t="shared" si="25"/>
        <v>-0.30000000000000032</v>
      </c>
      <c r="D84" s="27">
        <f t="shared" si="28"/>
        <v>7.5504125434898317E-2</v>
      </c>
      <c r="E84" s="26">
        <f t="shared" si="26"/>
        <v>0.26416470931421665</v>
      </c>
      <c r="F84" s="26">
        <f t="shared" ref="F84:G84" si="37">F$24*F38</f>
        <v>-0.11207559438375354</v>
      </c>
      <c r="G84" s="27">
        <f t="shared" si="37"/>
        <v>-7.6584989495564804E-2</v>
      </c>
    </row>
    <row r="85" spans="3:7" x14ac:dyDescent="0.15">
      <c r="C85" s="32">
        <f t="shared" si="25"/>
        <v>0</v>
      </c>
      <c r="D85" s="27">
        <f t="shared" si="28"/>
        <v>0.17862848376299587</v>
      </c>
      <c r="E85" s="26">
        <f t="shared" si="26"/>
        <v>0.27632364554735839</v>
      </c>
      <c r="F85" s="26">
        <f t="shared" ref="F85:G85" si="38">F$24*F39</f>
        <v>0</v>
      </c>
      <c r="G85" s="27">
        <f t="shared" si="38"/>
        <v>-9.7695161784362522E-2</v>
      </c>
    </row>
    <row r="86" spans="3:7" x14ac:dyDescent="0.15">
      <c r="C86" s="32">
        <f t="shared" si="25"/>
        <v>0.3</v>
      </c>
      <c r="D86" s="27">
        <f t="shared" si="28"/>
        <v>0.29965531420240527</v>
      </c>
      <c r="E86" s="26">
        <f t="shared" si="26"/>
        <v>0.26416470931421671</v>
      </c>
      <c r="F86" s="26">
        <f t="shared" ref="F86:G86" si="39">F$24*F40</f>
        <v>0.11207559438375345</v>
      </c>
      <c r="G86" s="27">
        <f t="shared" si="39"/>
        <v>-7.6584989495564859E-2</v>
      </c>
    </row>
    <row r="87" spans="3:7" x14ac:dyDescent="0.15">
      <c r="C87" s="32">
        <f t="shared" si="25"/>
        <v>0.6</v>
      </c>
      <c r="D87" s="27">
        <f t="shared" si="28"/>
        <v>0.40380084972173919</v>
      </c>
      <c r="E87" s="26">
        <f t="shared" si="26"/>
        <v>0.23080490983427546</v>
      </c>
      <c r="F87" s="26">
        <f t="shared" ref="F87:G87" si="40">F$24*F41</f>
        <v>0.19584446024995897</v>
      </c>
      <c r="G87" s="27">
        <f t="shared" si="40"/>
        <v>-2.2848520362495215E-2</v>
      </c>
    </row>
    <row r="88" spans="3:7" x14ac:dyDescent="0.15">
      <c r="C88" s="32">
        <f t="shared" si="25"/>
        <v>0.89999999999999991</v>
      </c>
      <c r="D88" s="27">
        <f t="shared" si="28"/>
        <v>0.45927838328242404</v>
      </c>
      <c r="E88" s="26">
        <f t="shared" si="26"/>
        <v>0.18430146387196464</v>
      </c>
      <c r="F88" s="26">
        <f t="shared" ref="F88:G88" si="41">F$24*F42</f>
        <v>0.23457746679565258</v>
      </c>
      <c r="G88" s="27">
        <f t="shared" si="41"/>
        <v>4.0399452614806812E-2</v>
      </c>
    </row>
    <row r="89" spans="3:7" x14ac:dyDescent="0.15">
      <c r="C89" s="32">
        <f t="shared" si="25"/>
        <v>1.2</v>
      </c>
      <c r="D89" s="27">
        <f t="shared" si="28"/>
        <v>0.45215747168327824</v>
      </c>
      <c r="E89" s="26">
        <f t="shared" si="26"/>
        <v>0.13450115784526029</v>
      </c>
      <c r="F89" s="26">
        <f t="shared" ref="F89:G89" si="42">F$24*F43</f>
        <v>0.22825603389558174</v>
      </c>
      <c r="G89" s="27">
        <f t="shared" si="42"/>
        <v>8.9400279942436198E-2</v>
      </c>
    </row>
    <row r="90" spans="3:7" x14ac:dyDescent="0.15">
      <c r="C90" s="32">
        <f t="shared" si="25"/>
        <v>1.5</v>
      </c>
      <c r="D90" s="27">
        <f t="shared" si="28"/>
        <v>0.39102041887793526</v>
      </c>
      <c r="E90" s="26">
        <f t="shared" si="26"/>
        <v>8.9709153316403972E-2</v>
      </c>
      <c r="F90" s="26">
        <f t="shared" ref="F90:G90" si="43">F$24*F44</f>
        <v>0.19030185193359869</v>
      </c>
      <c r="G90" s="27">
        <f t="shared" si="43"/>
        <v>0.11100941362793257</v>
      </c>
    </row>
    <row r="91" spans="3:7" x14ac:dyDescent="0.15">
      <c r="C91" s="32">
        <f t="shared" si="25"/>
        <v>1.8</v>
      </c>
      <c r="D91" s="27">
        <f t="shared" si="28"/>
        <v>0.29983598195477168</v>
      </c>
      <c r="E91" s="26">
        <f t="shared" si="26"/>
        <v>5.4684089979864084E-2</v>
      </c>
      <c r="F91" s="26">
        <f t="shared" ref="F91:G91" si="44">F$24*F45</f>
        <v>0.13920296705199803</v>
      </c>
      <c r="G91" s="27">
        <f t="shared" si="44"/>
        <v>0.10594892492290961</v>
      </c>
    </row>
    <row r="92" spans="3:7" x14ac:dyDescent="0.15">
      <c r="C92" s="32">
        <f t="shared" si="25"/>
        <v>2.1</v>
      </c>
      <c r="D92" s="27">
        <f t="shared" si="28"/>
        <v>0.20516952101798405</v>
      </c>
      <c r="E92" s="26">
        <f t="shared" si="26"/>
        <v>3.0464827075646642E-2</v>
      </c>
      <c r="F92" s="26">
        <f t="shared" ref="F92:G92" si="45">F$24*F46</f>
        <v>9.0475920414034169E-2</v>
      </c>
      <c r="G92" s="27">
        <f t="shared" si="45"/>
        <v>8.4228773528303241E-2</v>
      </c>
    </row>
    <row r="93" spans="3:7" x14ac:dyDescent="0.15">
      <c r="C93" s="32">
        <f t="shared" si="25"/>
        <v>2.4</v>
      </c>
      <c r="D93" s="27">
        <f t="shared" si="28"/>
        <v>0.12585134841283141</v>
      </c>
      <c r="E93" s="26">
        <f t="shared" si="26"/>
        <v>1.5511362308264194E-2</v>
      </c>
      <c r="F93" s="26">
        <f t="shared" ref="F93:G93" si="46">F$24*F47</f>
        <v>5.2647309473352145E-2</v>
      </c>
      <c r="G93" s="27">
        <f t="shared" si="46"/>
        <v>5.7692676631215065E-2</v>
      </c>
    </row>
    <row r="94" spans="3:7" x14ac:dyDescent="0.15">
      <c r="C94" s="32">
        <f t="shared" si="25"/>
        <v>2.6999999999999997</v>
      </c>
      <c r="D94" s="27">
        <f t="shared" si="28"/>
        <v>6.9434147316263212E-2</v>
      </c>
      <c r="E94" s="26">
        <f t="shared" si="26"/>
        <v>7.2179631976713836E-3</v>
      </c>
      <c r="F94" s="26">
        <f t="shared" ref="F94:G94" si="47">F$24*F48</f>
        <v>2.7560901906513204E-2</v>
      </c>
      <c r="G94" s="27">
        <f t="shared" si="47"/>
        <v>3.4655282212078628E-2</v>
      </c>
    </row>
    <row r="95" spans="3:7" x14ac:dyDescent="0.15">
      <c r="C95" s="9">
        <f t="shared" si="25"/>
        <v>2.9999999999999996</v>
      </c>
      <c r="D95" s="15">
        <f t="shared" si="28"/>
        <v>3.4543239629719807E-2</v>
      </c>
      <c r="E95" s="29">
        <f t="shared" si="26"/>
        <v>3.0696784218201042E-3</v>
      </c>
      <c r="F95" s="29">
        <f t="shared" ref="F95:G95" si="48">F$24*F49</f>
        <v>1.3023542568786085E-2</v>
      </c>
      <c r="G95" s="15">
        <f t="shared" si="48"/>
        <v>1.8450018639113615E-2</v>
      </c>
    </row>
    <row r="97" spans="2:7" x14ac:dyDescent="0.15">
      <c r="D97" s="2"/>
      <c r="E97" s="2">
        <v>0</v>
      </c>
      <c r="F97" s="2">
        <v>1</v>
      </c>
      <c r="G97" s="2">
        <v>2</v>
      </c>
    </row>
    <row r="98" spans="2:7" x14ac:dyDescent="0.15">
      <c r="B98" t="s">
        <v>56</v>
      </c>
      <c r="C98" t="s">
        <v>9</v>
      </c>
      <c r="D98" s="2" t="s">
        <v>8</v>
      </c>
      <c r="E98" s="2">
        <f ca="1">COS(E$26*$C$18)</f>
        <v>-0.23372000128743892</v>
      </c>
      <c r="F98" s="2">
        <f t="shared" ref="F98:G98" ca="1" si="49">COS(F$26*$C$18)</f>
        <v>0.65009214711900787</v>
      </c>
      <c r="G98" s="2">
        <f t="shared" ca="1" si="49"/>
        <v>-0.92441905738601693</v>
      </c>
    </row>
    <row r="99" spans="2:7" x14ac:dyDescent="0.15">
      <c r="C99" t="s">
        <v>14</v>
      </c>
      <c r="D99" s="2" t="s">
        <v>10</v>
      </c>
      <c r="E99" s="2">
        <f ca="1">-SIN(E$26*$C$18)</f>
        <v>0.97230394476120452</v>
      </c>
      <c r="F99" s="2">
        <f t="shared" ref="F99:G99" ca="1" si="50">-SIN(F$26*$C$18)</f>
        <v>-0.75985538114446372</v>
      </c>
      <c r="G99" s="2">
        <f t="shared" ca="1" si="50"/>
        <v>0.38137829820474567</v>
      </c>
    </row>
    <row r="100" spans="2:7" ht="14.25" thickBot="1" x14ac:dyDescent="0.2"/>
    <row r="101" spans="2:7" ht="14.25" thickBot="1" x14ac:dyDescent="0.2">
      <c r="C101" s="18"/>
      <c r="D101" s="36" t="s">
        <v>67</v>
      </c>
      <c r="E101" s="14" t="s">
        <v>48</v>
      </c>
      <c r="F101" s="12" t="s">
        <v>49</v>
      </c>
      <c r="G101" s="13" t="s">
        <v>50</v>
      </c>
    </row>
    <row r="102" spans="2:7" x14ac:dyDescent="0.15">
      <c r="C102" s="19">
        <f>C75</f>
        <v>-3</v>
      </c>
      <c r="D102" s="37">
        <f ca="1">SUM(E102:G102)</f>
        <v>-2.6239496835461579E-2</v>
      </c>
      <c r="E102" s="15">
        <f t="shared" ref="E102:E122" ca="1" si="51">E$98*E75</f>
        <v>-7.1744524469981698E-4</v>
      </c>
      <c r="F102" s="9">
        <f t="shared" ref="F102:G102" ca="1" si="52">F$98*F75</f>
        <v>-8.4665027516379332E-3</v>
      </c>
      <c r="G102" s="10">
        <f t="shared" ca="1" si="52"/>
        <v>-1.705554883912383E-2</v>
      </c>
    </row>
    <row r="103" spans="2:7" x14ac:dyDescent="0.15">
      <c r="C103" s="20">
        <f t="shared" ref="C103:C122" si="53">C76</f>
        <v>-2.7</v>
      </c>
      <c r="D103" s="38">
        <f t="shared" ref="D103:D122" ca="1" si="54">SUM(E103:G103)</f>
        <v>-5.1640111580730043E-2</v>
      </c>
      <c r="E103" s="16">
        <f t="shared" ca="1" si="51"/>
        <v>-1.6869823678524402E-3</v>
      </c>
      <c r="F103" s="2">
        <f t="shared" ref="F103:G103" ca="1" si="55">F$98*F76</f>
        <v>-1.7917125896941506E-2</v>
      </c>
      <c r="G103" s="4">
        <f t="shared" ca="1" si="55"/>
        <v>-3.2036003315936097E-2</v>
      </c>
    </row>
    <row r="104" spans="2:7" x14ac:dyDescent="0.15">
      <c r="C104" s="20">
        <f t="shared" si="53"/>
        <v>-2.4000000000000004</v>
      </c>
      <c r="D104" s="38">
        <f t="shared" ca="1" si="54"/>
        <v>-9.1183127823731863E-2</v>
      </c>
      <c r="E104" s="16">
        <f t="shared" ca="1" si="51"/>
        <v>-3.6253156186574365E-3</v>
      </c>
      <c r="F104" s="2">
        <f t="shared" ref="F104:G104" ca="1" si="56">F$98*F77</f>
        <v>-3.4225602455570353E-2</v>
      </c>
      <c r="G104" s="4">
        <f t="shared" ca="1" si="56"/>
        <v>-5.3332209749504082E-2</v>
      </c>
    </row>
    <row r="105" spans="2:7" x14ac:dyDescent="0.15">
      <c r="C105" s="20">
        <f t="shared" si="53"/>
        <v>-2.1000000000000005</v>
      </c>
      <c r="D105" s="38">
        <f t="shared" ca="1" si="54"/>
        <v>-0.14380060821768398</v>
      </c>
      <c r="E105" s="16">
        <f t="shared" ca="1" si="51"/>
        <v>-7.1202394233417302E-3</v>
      </c>
      <c r="F105" s="2">
        <f t="shared" ref="F105:G105" ca="1" si="57">F$98*F78</f>
        <v>-5.8817685364527895E-2</v>
      </c>
      <c r="G105" s="4">
        <f t="shared" ca="1" si="57"/>
        <v>-7.7862683429814339E-2</v>
      </c>
    </row>
    <row r="106" spans="2:7" x14ac:dyDescent="0.15">
      <c r="C106" s="20">
        <f t="shared" si="53"/>
        <v>-1.8000000000000005</v>
      </c>
      <c r="D106" s="38">
        <f t="shared" ca="1" si="54"/>
        <v>-0.20121672662496404</v>
      </c>
      <c r="E106" s="16">
        <f t="shared" ca="1" si="51"/>
        <v>-1.278076558049625E-2</v>
      </c>
      <c r="F106" s="2">
        <f t="shared" ref="F106:G106" ca="1" si="58">F$98*F79</f>
        <v>-9.0494755736169857E-2</v>
      </c>
      <c r="G106" s="4">
        <f t="shared" ca="1" si="58"/>
        <v>-9.7941205308297946E-2</v>
      </c>
    </row>
    <row r="107" spans="2:7" x14ac:dyDescent="0.15">
      <c r="C107" s="20">
        <f t="shared" si="53"/>
        <v>-1.5000000000000004</v>
      </c>
      <c r="D107" s="38">
        <f t="shared" ca="1" si="54"/>
        <v>-0.24729978045974957</v>
      </c>
      <c r="E107" s="16">
        <f t="shared" ca="1" si="51"/>
        <v>-2.0966823428604977E-2</v>
      </c>
      <c r="F107" s="2">
        <f t="shared" ref="F107:G107" ca="1" si="59">F$98*F80</f>
        <v>-0.12371373952423667</v>
      </c>
      <c r="G107" s="4">
        <f t="shared" ca="1" si="59"/>
        <v>-0.10261921750690792</v>
      </c>
    </row>
    <row r="108" spans="2:7" x14ac:dyDescent="0.15">
      <c r="C108" s="20">
        <f t="shared" si="53"/>
        <v>-1.2000000000000004</v>
      </c>
      <c r="D108" s="38">
        <f t="shared" ca="1" si="54"/>
        <v>-0.26246638846723697</v>
      </c>
      <c r="E108" s="16">
        <f t="shared" ca="1" si="51"/>
        <v>-3.1435610784756242E-2</v>
      </c>
      <c r="F108" s="2">
        <f t="shared" ref="F108:G108" ca="1" si="60">F$98*F81</f>
        <v>-0.14838745516804777</v>
      </c>
      <c r="G108" s="4">
        <f t="shared" ca="1" si="60"/>
        <v>-8.2643322514432946E-2</v>
      </c>
    </row>
    <row r="109" spans="2:7" x14ac:dyDescent="0.15">
      <c r="C109" s="20">
        <f t="shared" si="53"/>
        <v>-0.90000000000000036</v>
      </c>
      <c r="D109" s="38">
        <f t="shared" ca="1" si="54"/>
        <v>-0.23291793133344685</v>
      </c>
      <c r="E109" s="16">
        <f t="shared" ca="1" si="51"/>
        <v>-4.3074938373432431E-2</v>
      </c>
      <c r="F109" s="2">
        <f t="shared" ref="F109:G109" ca="1" si="61">F$98*F82</f>
        <v>-0.15249696905492358</v>
      </c>
      <c r="G109" s="4">
        <f t="shared" ca="1" si="61"/>
        <v>-3.7346023905090855E-2</v>
      </c>
    </row>
    <row r="110" spans="2:7" x14ac:dyDescent="0.15">
      <c r="C110" s="20">
        <f t="shared" si="53"/>
        <v>-0.60000000000000031</v>
      </c>
      <c r="D110" s="38">
        <f t="shared" ca="1" si="54"/>
        <v>-0.16013906183271018</v>
      </c>
      <c r="E110" s="16">
        <f t="shared" ca="1" si="51"/>
        <v>-5.3943723823614079E-2</v>
      </c>
      <c r="F110" s="2">
        <f t="shared" ref="F110:G110" ca="1" si="62">F$98*F83</f>
        <v>-0.12731694566525906</v>
      </c>
      <c r="G110" s="4">
        <f t="shared" ca="1" si="62"/>
        <v>2.1121607656162979E-2</v>
      </c>
    </row>
    <row r="111" spans="2:7" x14ac:dyDescent="0.15">
      <c r="C111" s="20">
        <f t="shared" si="53"/>
        <v>-0.30000000000000032</v>
      </c>
      <c r="D111" s="38">
        <f t="shared" ca="1" si="54"/>
        <v>-6.3803416194179965E-2</v>
      </c>
      <c r="E111" s="16">
        <f t="shared" ca="1" si="51"/>
        <v>-6.1740576201014641E-2</v>
      </c>
      <c r="F111" s="2">
        <f t="shared" ref="F111:G111" ca="1" si="63">F$98*F84</f>
        <v>-7.2859463792573367E-2</v>
      </c>
      <c r="G111" s="4">
        <f t="shared" ca="1" si="63"/>
        <v>7.0796623799408029E-2</v>
      </c>
    </row>
    <row r="112" spans="2:7" x14ac:dyDescent="0.15">
      <c r="C112" s="20">
        <f t="shared" si="53"/>
        <v>0</v>
      </c>
      <c r="D112" s="38">
        <f t="shared" ca="1" si="54"/>
        <v>2.5728906574796415E-2</v>
      </c>
      <c r="E112" s="16">
        <f t="shared" ca="1" si="51"/>
        <v>-6.4582362793078413E-2</v>
      </c>
      <c r="F112" s="2">
        <f t="shared" ref="F112:G112" ca="1" si="64">F$98*F85</f>
        <v>0</v>
      </c>
      <c r="G112" s="4">
        <f t="shared" ca="1" si="64"/>
        <v>9.0311269367874827E-2</v>
      </c>
    </row>
    <row r="113" spans="3:7" x14ac:dyDescent="0.15">
      <c r="C113" s="20">
        <f t="shared" si="53"/>
        <v>0.3</v>
      </c>
      <c r="D113" s="38">
        <f t="shared" ca="1" si="54"/>
        <v>8.1915511390966714E-2</v>
      </c>
      <c r="E113" s="16">
        <f t="shared" ca="1" si="51"/>
        <v>-6.1740576201014655E-2</v>
      </c>
      <c r="F113" s="2">
        <f t="shared" ref="F113:G113" ca="1" si="65">F$98*F86</f>
        <v>7.2859463792573298E-2</v>
      </c>
      <c r="G113" s="4">
        <f t="shared" ca="1" si="65"/>
        <v>7.079662379940807E-2</v>
      </c>
    </row>
    <row r="114" spans="3:7" x14ac:dyDescent="0.15">
      <c r="C114" s="20">
        <f t="shared" si="53"/>
        <v>0.6</v>
      </c>
      <c r="D114" s="38">
        <f t="shared" ca="1" si="54"/>
        <v>9.449482949780795E-2</v>
      </c>
      <c r="E114" s="16">
        <f t="shared" ca="1" si="51"/>
        <v>-5.3943723823614086E-2</v>
      </c>
      <c r="F114" s="2">
        <f t="shared" ref="F114:G114" ca="1" si="66">F$98*F87</f>
        <v>0.127316945665259</v>
      </c>
      <c r="G114" s="4">
        <f t="shared" ca="1" si="66"/>
        <v>2.1121607656163041E-2</v>
      </c>
    </row>
    <row r="115" spans="3:7" x14ac:dyDescent="0.15">
      <c r="C115" s="20">
        <f t="shared" si="53"/>
        <v>0.89999999999999991</v>
      </c>
      <c r="D115" s="38">
        <f t="shared" ca="1" si="54"/>
        <v>7.2076006776400345E-2</v>
      </c>
      <c r="E115" s="16">
        <f t="shared" ca="1" si="51"/>
        <v>-4.3074938373432452E-2</v>
      </c>
      <c r="F115" s="2">
        <f t="shared" ref="F115:G115" ca="1" si="67">F$98*F88</f>
        <v>0.15249696905492358</v>
      </c>
      <c r="G115" s="4">
        <f t="shared" ca="1" si="67"/>
        <v>-3.7346023905090772E-2</v>
      </c>
    </row>
    <row r="116" spans="3:7" x14ac:dyDescent="0.15">
      <c r="C116" s="20">
        <f t="shared" si="53"/>
        <v>1.2</v>
      </c>
      <c r="D116" s="38">
        <f t="shared" ca="1" si="54"/>
        <v>3.4308521868858605E-2</v>
      </c>
      <c r="E116" s="16">
        <f t="shared" ca="1" si="51"/>
        <v>-3.1435610784756263E-2</v>
      </c>
      <c r="F116" s="2">
        <f t="shared" ref="F116:G116" ca="1" si="68">F$98*F89</f>
        <v>0.14838745516804777</v>
      </c>
      <c r="G116" s="4">
        <f t="shared" ca="1" si="68"/>
        <v>-8.2643322514432904E-2</v>
      </c>
    </row>
    <row r="117" spans="3:7" x14ac:dyDescent="0.15">
      <c r="C117" s="20">
        <f t="shared" si="53"/>
        <v>1.5</v>
      </c>
      <c r="D117" s="38">
        <f t="shared" ca="1" si="54"/>
        <v>1.2769858872381523E-4</v>
      </c>
      <c r="E117" s="16">
        <f t="shared" ca="1" si="51"/>
        <v>-2.0966823428604991E-2</v>
      </c>
      <c r="F117" s="2">
        <f t="shared" ref="F117:G117" ca="1" si="69">F$98*F90</f>
        <v>0.1237137395242367</v>
      </c>
      <c r="G117" s="4">
        <f t="shared" ca="1" si="69"/>
        <v>-0.10261921750690789</v>
      </c>
    </row>
    <row r="118" spans="3:7" x14ac:dyDescent="0.15">
      <c r="C118" s="20">
        <f>C91</f>
        <v>1.8</v>
      </c>
      <c r="D118" s="38">
        <f t="shared" ca="1" si="54"/>
        <v>-2.0227215152624323E-2</v>
      </c>
      <c r="E118" s="16">
        <f t="shared" ca="1" si="51"/>
        <v>-1.278076558049626E-2</v>
      </c>
      <c r="F118" s="2">
        <f t="shared" ref="F118:G118" ca="1" si="70">F$98*F91</f>
        <v>9.0494755736169913E-2</v>
      </c>
      <c r="G118" s="4">
        <f t="shared" ca="1" si="70"/>
        <v>-9.7941205308297974E-2</v>
      </c>
    </row>
    <row r="119" spans="3:7" x14ac:dyDescent="0.15">
      <c r="C119" s="20">
        <f t="shared" si="53"/>
        <v>2.1</v>
      </c>
      <c r="D119" s="38">
        <f t="shared" ca="1" si="54"/>
        <v>-2.6165237488628167E-2</v>
      </c>
      <c r="E119" s="16">
        <f t="shared" ca="1" si="51"/>
        <v>-7.1202394233417371E-3</v>
      </c>
      <c r="F119" s="2">
        <f t="shared" ref="F119:G119" ca="1" si="71">F$98*F92</f>
        <v>5.8817685364527951E-2</v>
      </c>
      <c r="G119" s="4">
        <f t="shared" ca="1" si="71"/>
        <v>-7.7862683429814381E-2</v>
      </c>
    </row>
    <row r="120" spans="3:7" x14ac:dyDescent="0.15">
      <c r="C120" s="20">
        <f t="shared" si="53"/>
        <v>2.4</v>
      </c>
      <c r="D120" s="38">
        <f t="shared" ca="1" si="54"/>
        <v>-2.2731922912591174E-2</v>
      </c>
      <c r="E120" s="16">
        <f t="shared" ca="1" si="51"/>
        <v>-3.6253156186574391E-3</v>
      </c>
      <c r="F120" s="2">
        <f t="shared" ref="F120:G120" ca="1" si="72">F$98*F93</f>
        <v>3.4225602455570381E-2</v>
      </c>
      <c r="G120" s="4">
        <f t="shared" ca="1" si="72"/>
        <v>-5.3332209749504117E-2</v>
      </c>
    </row>
    <row r="121" spans="3:7" x14ac:dyDescent="0.15">
      <c r="C121" s="20">
        <f t="shared" si="53"/>
        <v>2.6999999999999997</v>
      </c>
      <c r="D121" s="38">
        <f t="shared" ca="1" si="54"/>
        <v>-1.5805859786847041E-2</v>
      </c>
      <c r="E121" s="16">
        <f t="shared" ca="1" si="51"/>
        <v>-1.6869823678524426E-3</v>
      </c>
      <c r="F121" s="2">
        <f t="shared" ref="F121:G121" ca="1" si="73">F$98*F94</f>
        <v>1.7917125896941527E-2</v>
      </c>
      <c r="G121" s="4">
        <f t="shared" ca="1" si="73"/>
        <v>-3.2036003315936125E-2</v>
      </c>
    </row>
    <row r="122" spans="3:7" ht="14.25" thickBot="1" x14ac:dyDescent="0.2">
      <c r="C122" s="21">
        <f t="shared" si="53"/>
        <v>2.9999999999999996</v>
      </c>
      <c r="D122" s="39">
        <f t="shared" ca="1" si="54"/>
        <v>-9.3064913321857234E-3</v>
      </c>
      <c r="E122" s="17">
        <f t="shared" ca="1" si="51"/>
        <v>-7.1744524469981817E-4</v>
      </c>
      <c r="F122" s="6">
        <f t="shared" ref="F122:G122" ca="1" si="74">F$98*F95</f>
        <v>8.4665027516379453E-3</v>
      </c>
      <c r="G122" s="7">
        <f t="shared" ca="1" si="74"/>
        <v>-1.7055548839123851E-2</v>
      </c>
    </row>
    <row r="123" spans="3:7" ht="14.25" thickBot="1" x14ac:dyDescent="0.2"/>
    <row r="124" spans="3:7" ht="14.25" thickBot="1" x14ac:dyDescent="0.2">
      <c r="C124" s="18"/>
      <c r="D124" s="36" t="s">
        <v>79</v>
      </c>
      <c r="E124" s="14" t="s">
        <v>57</v>
      </c>
      <c r="F124" s="12" t="s">
        <v>58</v>
      </c>
      <c r="G124" s="13" t="s">
        <v>59</v>
      </c>
    </row>
    <row r="125" spans="3:7" x14ac:dyDescent="0.15">
      <c r="C125" s="19">
        <f>C102</f>
        <v>-3</v>
      </c>
      <c r="D125" s="37">
        <f ca="1">SUM(E125:G125)</f>
        <v>1.9917106051571092E-2</v>
      </c>
      <c r="E125" s="15">
        <f t="shared" ref="E125:E145" ca="1" si="75">E$99*E75</f>
        <v>2.984660438684031E-3</v>
      </c>
      <c r="F125" s="9">
        <f t="shared" ref="F125:G125" ca="1" si="76">F$99*F75</f>
        <v>9.8960089024560834E-3</v>
      </c>
      <c r="G125" s="10">
        <f t="shared" ca="1" si="76"/>
        <v>7.0364367104309797E-3</v>
      </c>
    </row>
    <row r="126" spans="3:7" x14ac:dyDescent="0.15">
      <c r="C126" s="20">
        <f t="shared" ref="C126:C145" si="77">C103</f>
        <v>-2.7</v>
      </c>
      <c r="D126" s="38">
        <f t="shared" ref="D126:D145" ca="1" si="78">SUM(E126:G126)</f>
        <v>4.1177126266943545E-2</v>
      </c>
      <c r="E126" s="16">
        <f t="shared" ca="1" si="75"/>
        <v>7.0180540902370749E-3</v>
      </c>
      <c r="F126" s="2">
        <f t="shared" ref="F126:G126" ca="1" si="79">F$99*F76</f>
        <v>2.0942299622858745E-2</v>
      </c>
      <c r="G126" s="4">
        <f t="shared" ca="1" si="79"/>
        <v>1.321677255384773E-2</v>
      </c>
    </row>
    <row r="127" spans="3:7" x14ac:dyDescent="0.15">
      <c r="C127" s="20">
        <f t="shared" si="77"/>
        <v>-2.4000000000000004</v>
      </c>
      <c r="D127" s="38">
        <f t="shared" ca="1" si="78"/>
        <v>7.7088834999539516E-2</v>
      </c>
      <c r="E127" s="16">
        <f t="shared" ca="1" si="75"/>
        <v>1.5081758760945529E-2</v>
      </c>
      <c r="F127" s="2">
        <f t="shared" ref="F127:G127" ca="1" si="80">F$99*F77</f>
        <v>4.0004341406104496E-2</v>
      </c>
      <c r="G127" s="4">
        <f t="shared" ca="1" si="80"/>
        <v>2.2002734832489487E-2</v>
      </c>
    </row>
    <row r="128" spans="3:7" x14ac:dyDescent="0.15">
      <c r="C128" s="20">
        <f t="shared" si="77"/>
        <v>-2.1000000000000005</v>
      </c>
      <c r="D128" s="38">
        <f t="shared" ca="1" si="78"/>
        <v>0.1304927128408184</v>
      </c>
      <c r="E128" s="16">
        <f t="shared" ca="1" si="75"/>
        <v>2.962107154211915E-2</v>
      </c>
      <c r="F128" s="2">
        <f t="shared" ref="F128:G128" ca="1" si="81">F$99*F78</f>
        <v>6.8748614990602031E-2</v>
      </c>
      <c r="G128" s="4">
        <f t="shared" ca="1" si="81"/>
        <v>3.2123026308097206E-2</v>
      </c>
    </row>
    <row r="129" spans="3:7" x14ac:dyDescent="0.15">
      <c r="C129" s="20">
        <f t="shared" si="77"/>
        <v>-1.8000000000000005</v>
      </c>
      <c r="D129" s="38">
        <f t="shared" ca="1" si="78"/>
        <v>0.19935030067255619</v>
      </c>
      <c r="E129" s="16">
        <f t="shared" ca="1" si="75"/>
        <v>5.3169556403098464E-2</v>
      </c>
      <c r="F129" s="2">
        <f t="shared" ref="F129:G129" ca="1" si="82">F$99*F79</f>
        <v>0.10577412358573612</v>
      </c>
      <c r="G129" s="4">
        <f t="shared" ca="1" si="82"/>
        <v>4.0406620683721618E-2</v>
      </c>
    </row>
    <row r="130" spans="3:7" x14ac:dyDescent="0.15">
      <c r="C130" s="20">
        <f t="shared" si="77"/>
        <v>-1.5000000000000004</v>
      </c>
      <c r="D130" s="38">
        <f t="shared" ca="1" si="78"/>
        <v>0.27416303113835677</v>
      </c>
      <c r="E130" s="16">
        <f t="shared" ca="1" si="75"/>
        <v>8.7224563650727227E-2</v>
      </c>
      <c r="F130" s="2">
        <f t="shared" ref="F130:G130" ca="1" si="83">F$99*F80</f>
        <v>0.14460188623350193</v>
      </c>
      <c r="G130" s="4">
        <f t="shared" ca="1" si="83"/>
        <v>4.2336581254127634E-2</v>
      </c>
    </row>
    <row r="131" spans="3:7" x14ac:dyDescent="0.15">
      <c r="C131" s="20">
        <f t="shared" si="77"/>
        <v>-1.2000000000000004</v>
      </c>
      <c r="D131" s="38">
        <f t="shared" ca="1" si="78"/>
        <v>0.33831290860562102</v>
      </c>
      <c r="E131" s="16">
        <f t="shared" ca="1" si="75"/>
        <v>0.13077600634789593</v>
      </c>
      <c r="F131" s="2">
        <f t="shared" ref="F131:G131" ca="1" si="84">F$99*F81</f>
        <v>0.17344157563425089</v>
      </c>
      <c r="G131" s="4">
        <f t="shared" ca="1" si="84"/>
        <v>3.4095326623474191E-2</v>
      </c>
    </row>
    <row r="132" spans="3:7" x14ac:dyDescent="0.15">
      <c r="C132" s="20">
        <f t="shared" si="77"/>
        <v>-0.90000000000000036</v>
      </c>
      <c r="D132" s="38">
        <f t="shared" ca="1" si="78"/>
        <v>0.37284946527452745</v>
      </c>
      <c r="E132" s="16">
        <f t="shared" ca="1" si="75"/>
        <v>0.17919704034797576</v>
      </c>
      <c r="F132" s="2">
        <f t="shared" ref="F132:G132" ca="1" si="85">F$99*F82</f>
        <v>0.17824495043991337</v>
      </c>
      <c r="G132" s="4">
        <f t="shared" ca="1" si="85"/>
        <v>1.5407474486638319E-2</v>
      </c>
    </row>
    <row r="133" spans="3:7" x14ac:dyDescent="0.15">
      <c r="C133" s="20">
        <f t="shared" si="77"/>
        <v>-0.60000000000000031</v>
      </c>
      <c r="D133" s="38">
        <f t="shared" ca="1" si="78"/>
        <v>0.36451206147803972</v>
      </c>
      <c r="E133" s="16">
        <f t="shared" ca="1" si="75"/>
        <v>0.22441252430212014</v>
      </c>
      <c r="F133" s="2">
        <f t="shared" ref="F133:G133" ca="1" si="86">F$99*F83</f>
        <v>0.14881346698826442</v>
      </c>
      <c r="G133" s="4">
        <f t="shared" ca="1" si="86"/>
        <v>-8.7139298123448793E-3</v>
      </c>
    </row>
    <row r="134" spans="3:7" x14ac:dyDescent="0.15">
      <c r="C134" s="20">
        <f t="shared" si="77"/>
        <v>-0.30000000000000032</v>
      </c>
      <c r="D134" s="38">
        <f t="shared" ca="1" si="78"/>
        <v>0.31280177945852228</v>
      </c>
      <c r="E134" s="16">
        <f t="shared" ca="1" si="75"/>
        <v>0.25684838893290973</v>
      </c>
      <c r="F134" s="2">
        <f t="shared" ref="F134:G134" ca="1" si="87">F$99*F84</f>
        <v>8.5161243487459362E-2</v>
      </c>
      <c r="G134" s="4">
        <f t="shared" ca="1" si="87"/>
        <v>-2.9207852961846827E-2</v>
      </c>
    </row>
    <row r="135" spans="3:7" x14ac:dyDescent="0.15">
      <c r="C135" s="20">
        <f t="shared" si="77"/>
        <v>0</v>
      </c>
      <c r="D135" s="38">
        <f t="shared" ca="1" si="78"/>
        <v>0.23141175605233594</v>
      </c>
      <c r="E135" s="16">
        <f t="shared" ca="1" si="75"/>
        <v>0.26867057059649341</v>
      </c>
      <c r="F135" s="2">
        <f t="shared" ref="F135:G135" ca="1" si="88">F$99*F85</f>
        <v>0</v>
      </c>
      <c r="G135" s="4">
        <f t="shared" ca="1" si="88"/>
        <v>-3.7258814544157484E-2</v>
      </c>
    </row>
    <row r="136" spans="3:7" x14ac:dyDescent="0.15">
      <c r="C136" s="20">
        <f t="shared" si="77"/>
        <v>0.3</v>
      </c>
      <c r="D136" s="38">
        <f t="shared" ca="1" si="78"/>
        <v>0.14247929248360364</v>
      </c>
      <c r="E136" s="16">
        <f t="shared" ca="1" si="75"/>
        <v>0.25684838893290979</v>
      </c>
      <c r="F136" s="2">
        <f t="shared" ref="F136:G136" ca="1" si="89">F$99*F86</f>
        <v>-8.5161243487459293E-2</v>
      </c>
      <c r="G136" s="4">
        <f t="shared" ca="1" si="89"/>
        <v>-2.9207852961846848E-2</v>
      </c>
    </row>
    <row r="137" spans="3:7" x14ac:dyDescent="0.15">
      <c r="C137" s="20">
        <f t="shared" si="77"/>
        <v>0.6</v>
      </c>
      <c r="D137" s="38">
        <f t="shared" ca="1" si="78"/>
        <v>6.6885127501510919E-2</v>
      </c>
      <c r="E137" s="16">
        <f t="shared" ca="1" si="75"/>
        <v>0.22441252430212016</v>
      </c>
      <c r="F137" s="2">
        <f t="shared" ref="F137:G137" ca="1" si="90">F$99*F87</f>
        <v>-0.14881346698826434</v>
      </c>
      <c r="G137" s="4">
        <f t="shared" ca="1" si="90"/>
        <v>-8.7139298123449036E-3</v>
      </c>
    </row>
    <row r="138" spans="3:7" x14ac:dyDescent="0.15">
      <c r="C138" s="20">
        <f t="shared" si="77"/>
        <v>0.89999999999999991</v>
      </c>
      <c r="D138" s="38">
        <f t="shared" ca="1" si="78"/>
        <v>1.6359564394700758E-2</v>
      </c>
      <c r="E138" s="16">
        <f t="shared" ca="1" si="75"/>
        <v>0.17919704034797584</v>
      </c>
      <c r="F138" s="2">
        <f t="shared" ref="F138:G138" ca="1" si="91">F$99*F88</f>
        <v>-0.17824495043991337</v>
      </c>
      <c r="G138" s="4">
        <f t="shared" ca="1" si="91"/>
        <v>1.5407474486638284E-2</v>
      </c>
    </row>
    <row r="139" spans="3:7" x14ac:dyDescent="0.15">
      <c r="C139" s="20">
        <f t="shared" si="77"/>
        <v>1.2</v>
      </c>
      <c r="D139" s="38">
        <f t="shared" ca="1" si="78"/>
        <v>-8.5702426628806935E-3</v>
      </c>
      <c r="E139" s="16">
        <f t="shared" ca="1" si="75"/>
        <v>0.13077600634789602</v>
      </c>
      <c r="F139" s="2">
        <f t="shared" ref="F139:G139" ca="1" si="92">F$99*F89</f>
        <v>-0.17344157563425089</v>
      </c>
      <c r="G139" s="4">
        <f t="shared" ca="1" si="92"/>
        <v>3.4095326623474177E-2</v>
      </c>
    </row>
    <row r="140" spans="3:7" x14ac:dyDescent="0.15">
      <c r="C140" s="20">
        <f t="shared" si="77"/>
        <v>1.5</v>
      </c>
      <c r="D140" s="38">
        <f t="shared" ca="1" si="78"/>
        <v>-1.504074132864703E-2</v>
      </c>
      <c r="E140" s="16">
        <f t="shared" ca="1" si="75"/>
        <v>8.7224563650727269E-2</v>
      </c>
      <c r="F140" s="2">
        <f t="shared" ref="F140:G140" ca="1" si="93">F$99*F90</f>
        <v>-0.14460188623350193</v>
      </c>
      <c r="G140" s="4">
        <f t="shared" ca="1" si="93"/>
        <v>4.2336581254127627E-2</v>
      </c>
    </row>
    <row r="141" spans="3:7" x14ac:dyDescent="0.15">
      <c r="C141" s="20">
        <f>C118</f>
        <v>1.8</v>
      </c>
      <c r="D141" s="38">
        <f t="shared" ca="1" si="78"/>
        <v>-1.2197946498916042E-2</v>
      </c>
      <c r="E141" s="16">
        <f t="shared" ca="1" si="75"/>
        <v>5.3169556403098506E-2</v>
      </c>
      <c r="F141" s="2">
        <f t="shared" ref="F141:G141" ca="1" si="94">F$99*F91</f>
        <v>-0.10577412358573618</v>
      </c>
      <c r="G141" s="4">
        <f t="shared" ca="1" si="94"/>
        <v>4.0406620683721632E-2</v>
      </c>
    </row>
    <row r="142" spans="3:7" x14ac:dyDescent="0.15">
      <c r="C142" s="20">
        <f t="shared" si="77"/>
        <v>2.1</v>
      </c>
      <c r="D142" s="38">
        <f t="shared" ca="1" si="78"/>
        <v>-7.0045171403856979E-3</v>
      </c>
      <c r="E142" s="16">
        <f t="shared" ca="1" si="75"/>
        <v>2.9621071542119182E-2</v>
      </c>
      <c r="F142" s="2">
        <f t="shared" ref="F142:G142" ca="1" si="95">F$99*F92</f>
        <v>-6.87486149906021E-2</v>
      </c>
      <c r="G142" s="4">
        <f t="shared" ca="1" si="95"/>
        <v>3.212302630809722E-2</v>
      </c>
    </row>
    <row r="143" spans="3:7" x14ac:dyDescent="0.15">
      <c r="C143" s="20">
        <f t="shared" si="77"/>
        <v>2.4</v>
      </c>
      <c r="D143" s="38">
        <f t="shared" ca="1" si="78"/>
        <v>-2.9198478126694904E-3</v>
      </c>
      <c r="E143" s="16">
        <f t="shared" ca="1" si="75"/>
        <v>1.508175876094554E-2</v>
      </c>
      <c r="F143" s="2">
        <f t="shared" ref="F143:G143" ca="1" si="96">F$99*F93</f>
        <v>-4.0004341406104531E-2</v>
      </c>
      <c r="G143" s="4">
        <f t="shared" ca="1" si="96"/>
        <v>2.20027348324895E-2</v>
      </c>
    </row>
    <row r="144" spans="3:7" x14ac:dyDescent="0.15">
      <c r="C144" s="20">
        <f t="shared" si="77"/>
        <v>2.6999999999999997</v>
      </c>
      <c r="D144" s="38">
        <f t="shared" ca="1" si="78"/>
        <v>-7.0747297877393929E-4</v>
      </c>
      <c r="E144" s="16">
        <f t="shared" ca="1" si="75"/>
        <v>7.0180540902370844E-3</v>
      </c>
      <c r="F144" s="2">
        <f t="shared" ref="F144:G144" ca="1" si="97">F$99*F94</f>
        <v>-2.0942299622858766E-2</v>
      </c>
      <c r="G144" s="4">
        <f t="shared" ca="1" si="97"/>
        <v>1.3216772553847742E-2</v>
      </c>
    </row>
    <row r="145" spans="2:7" ht="14.25" thickBot="1" x14ac:dyDescent="0.2">
      <c r="C145" s="21">
        <f t="shared" si="77"/>
        <v>2.9999999999999996</v>
      </c>
      <c r="D145" s="39">
        <f t="shared" ca="1" si="78"/>
        <v>1.2508824665892569E-4</v>
      </c>
      <c r="E145" s="17">
        <f t="shared" ca="1" si="75"/>
        <v>2.9846604386840362E-3</v>
      </c>
      <c r="F145" s="6">
        <f t="shared" ref="F145:G145" ca="1" si="98">F$99*F95</f>
        <v>-9.896008902456099E-3</v>
      </c>
      <c r="G145" s="7">
        <f t="shared" ca="1" si="98"/>
        <v>7.0364367104309884E-3</v>
      </c>
    </row>
    <row r="147" spans="2:7" x14ac:dyDescent="0.15">
      <c r="B147" t="s">
        <v>41</v>
      </c>
      <c r="C147" s="2"/>
      <c r="D147" s="2" t="s">
        <v>78</v>
      </c>
    </row>
    <row r="148" spans="2:7" x14ac:dyDescent="0.15">
      <c r="B148" t="s">
        <v>61</v>
      </c>
      <c r="C148" s="2">
        <f>C125</f>
        <v>-3</v>
      </c>
      <c r="D148" s="2">
        <f ca="1">D102^2+D125^2</f>
        <v>1.085202307647728E-3</v>
      </c>
    </row>
    <row r="149" spans="2:7" x14ac:dyDescent="0.15">
      <c r="C149" s="2">
        <f t="shared" ref="C149:C168" si="99">C126</f>
        <v>-2.7</v>
      </c>
      <c r="D149" s="2">
        <f t="shared" ref="D149:D168" ca="1" si="100">D103^2+D126^2</f>
        <v>4.3622568516740613E-3</v>
      </c>
    </row>
    <row r="150" spans="2:7" x14ac:dyDescent="0.15">
      <c r="C150" s="2">
        <f t="shared" si="99"/>
        <v>-2.4000000000000004</v>
      </c>
      <c r="D150" s="2">
        <f t="shared" ca="1" si="100"/>
        <v>1.4257051281305253E-2</v>
      </c>
    </row>
    <row r="151" spans="2:7" x14ac:dyDescent="0.15">
      <c r="C151" s="2">
        <f t="shared" si="99"/>
        <v>-2.1000000000000005</v>
      </c>
      <c r="D151" s="2">
        <f t="shared" ca="1" si="100"/>
        <v>3.7706963028332131E-2</v>
      </c>
    </row>
    <row r="152" spans="2:7" x14ac:dyDescent="0.15">
      <c r="C152" s="2">
        <f t="shared" si="99"/>
        <v>-1.8000000000000005</v>
      </c>
      <c r="D152" s="2">
        <f t="shared" ca="1" si="100"/>
        <v>8.0228713451904077E-2</v>
      </c>
    </row>
    <row r="153" spans="2:7" x14ac:dyDescent="0.15">
      <c r="C153" s="2">
        <f t="shared" si="99"/>
        <v>-1.5000000000000004</v>
      </c>
      <c r="D153" s="2">
        <f t="shared" ca="1" si="100"/>
        <v>0.13632254905841193</v>
      </c>
    </row>
    <row r="154" spans="2:7" x14ac:dyDescent="0.15">
      <c r="C154" s="2">
        <f t="shared" si="99"/>
        <v>-1.2000000000000004</v>
      </c>
      <c r="D154" s="2">
        <f t="shared" ca="1" si="100"/>
        <v>0.18334422920422982</v>
      </c>
    </row>
    <row r="155" spans="2:7" x14ac:dyDescent="0.15">
      <c r="C155" s="2">
        <f t="shared" si="99"/>
        <v>-0.90000000000000036</v>
      </c>
      <c r="D155" s="2">
        <f t="shared" ca="1" si="100"/>
        <v>0.19326748649215331</v>
      </c>
    </row>
    <row r="156" spans="2:7" x14ac:dyDescent="0.15">
      <c r="C156" s="2">
        <f t="shared" si="99"/>
        <v>-0.60000000000000031</v>
      </c>
      <c r="D156" s="2">
        <f t="shared" ca="1" si="100"/>
        <v>0.15851356208763076</v>
      </c>
    </row>
    <row r="157" spans="2:7" x14ac:dyDescent="0.15">
      <c r="C157" s="2">
        <f t="shared" si="99"/>
        <v>-0.30000000000000032</v>
      </c>
      <c r="D157" s="2">
        <f t="shared" ca="1" si="100"/>
        <v>0.10191582915046576</v>
      </c>
    </row>
    <row r="158" spans="2:7" x14ac:dyDescent="0.15">
      <c r="C158" s="2">
        <f t="shared" si="99"/>
        <v>0</v>
      </c>
      <c r="D158" s="2">
        <f t="shared" ca="1" si="100"/>
        <v>5.4213377472760442E-2</v>
      </c>
    </row>
    <row r="159" spans="2:7" x14ac:dyDescent="0.15">
      <c r="C159" s="2">
        <f t="shared" si="99"/>
        <v>0.3</v>
      </c>
      <c r="D159" s="2">
        <f t="shared" ca="1" si="100"/>
        <v>2.7010499793071869E-2</v>
      </c>
    </row>
    <row r="160" spans="2:7" x14ac:dyDescent="0.15">
      <c r="C160" s="2">
        <f t="shared" si="99"/>
        <v>0.6</v>
      </c>
      <c r="D160" s="2">
        <f t="shared" ca="1" si="100"/>
        <v>1.3402893082713167E-2</v>
      </c>
    </row>
    <row r="161" spans="2:15" x14ac:dyDescent="0.15">
      <c r="C161" s="2">
        <f t="shared" si="99"/>
        <v>0.89999999999999991</v>
      </c>
      <c r="D161" s="2">
        <f t="shared" ca="1" si="100"/>
        <v>5.4625861000160694E-3</v>
      </c>
    </row>
    <row r="162" spans="2:15" x14ac:dyDescent="0.15">
      <c r="C162" s="2">
        <f t="shared" si="99"/>
        <v>1.2</v>
      </c>
      <c r="D162" s="2">
        <f t="shared" ca="1" si="100"/>
        <v>1.2505237321266097E-3</v>
      </c>
    </row>
    <row r="163" spans="2:15" x14ac:dyDescent="0.15">
      <c r="C163" s="2">
        <f t="shared" si="99"/>
        <v>1.5</v>
      </c>
      <c r="D163" s="2">
        <f t="shared" ca="1" si="100"/>
        <v>2.2624020664483287E-4</v>
      </c>
    </row>
    <row r="164" spans="2:15" x14ac:dyDescent="0.15">
      <c r="C164" s="2">
        <f t="shared" si="99"/>
        <v>1.8</v>
      </c>
      <c r="D164" s="2">
        <f t="shared" ca="1" si="100"/>
        <v>5.5793013162097312E-4</v>
      </c>
    </row>
    <row r="165" spans="2:15" x14ac:dyDescent="0.15">
      <c r="C165" s="2">
        <f t="shared" si="99"/>
        <v>2.1</v>
      </c>
      <c r="D165" s="2">
        <f t="shared" ca="1" si="100"/>
        <v>7.3368291320626987E-4</v>
      </c>
    </row>
    <row r="166" spans="2:15" x14ac:dyDescent="0.15">
      <c r="C166" s="2">
        <f t="shared" si="99"/>
        <v>2.4</v>
      </c>
      <c r="D166" s="2">
        <f t="shared" ca="1" si="100"/>
        <v>5.2526583055313844E-4</v>
      </c>
    </row>
    <row r="167" spans="2:15" x14ac:dyDescent="0.15">
      <c r="C167" s="2">
        <f t="shared" si="99"/>
        <v>2.6999999999999997</v>
      </c>
      <c r="D167" s="2">
        <f t="shared" ca="1" si="100"/>
        <v>2.5032572161716367E-4</v>
      </c>
    </row>
    <row r="168" spans="2:15" x14ac:dyDescent="0.15">
      <c r="C168" s="2">
        <f t="shared" si="99"/>
        <v>2.9999999999999996</v>
      </c>
      <c r="D168" s="2">
        <f t="shared" ca="1" si="100"/>
        <v>8.6626427985500196E-5</v>
      </c>
    </row>
    <row r="170" spans="2:15" x14ac:dyDescent="0.15">
      <c r="B170" t="s">
        <v>62</v>
      </c>
      <c r="D170" s="2">
        <f ca="1">SUM(D148:D168)*B29</f>
        <v>0.3044171382978213</v>
      </c>
    </row>
    <row r="171" spans="2:15" ht="14.25" thickBot="1" x14ac:dyDescent="0.2">
      <c r="B171" t="s">
        <v>60</v>
      </c>
    </row>
    <row r="172" spans="2:15" ht="14.25" thickBot="1" x14ac:dyDescent="0.2">
      <c r="C172" s="18"/>
      <c r="D172" s="36" t="s">
        <v>75</v>
      </c>
      <c r="E172" s="36" t="s">
        <v>76</v>
      </c>
      <c r="F172" s="14" t="s">
        <v>48</v>
      </c>
      <c r="G172" s="12" t="s">
        <v>68</v>
      </c>
      <c r="H172" s="13" t="s">
        <v>69</v>
      </c>
      <c r="I172" s="36" t="s">
        <v>77</v>
      </c>
      <c r="J172" s="14" t="s">
        <v>70</v>
      </c>
      <c r="K172" s="12" t="s">
        <v>58</v>
      </c>
      <c r="L172" s="13" t="s">
        <v>71</v>
      </c>
      <c r="M172" s="14" t="s">
        <v>72</v>
      </c>
      <c r="N172" s="12" t="s">
        <v>73</v>
      </c>
      <c r="O172" s="13" t="s">
        <v>74</v>
      </c>
    </row>
    <row r="173" spans="2:15" x14ac:dyDescent="0.15">
      <c r="C173" s="19">
        <f>C148</f>
        <v>-3</v>
      </c>
      <c r="D173" s="37">
        <f ca="1">D148/$D$170</f>
        <v>3.5648528651039315E-3</v>
      </c>
      <c r="E173" s="37">
        <f ca="1">D102/SQRT($D$170)</f>
        <v>-4.7557712082890911E-2</v>
      </c>
      <c r="F173" s="15">
        <f ca="1">E102/SQRT($D$170)</f>
        <v>-1.3003318850444299E-3</v>
      </c>
      <c r="G173" s="9">
        <f ca="1">F102/SQRT($D$170)</f>
        <v>-1.5345092275825933E-2</v>
      </c>
      <c r="H173" s="10">
        <f ca="1">G102/SQRT($D$170)</f>
        <v>-3.091228792202055E-2</v>
      </c>
      <c r="I173" s="37">
        <f t="shared" ref="I173:I193" ca="1" si="101">D125/SQRT($D$170)</f>
        <v>3.6098710316918303E-2</v>
      </c>
      <c r="J173" s="15">
        <f t="shared" ref="J173:J193" ca="1" si="102">E125/SQRT($D$170)</f>
        <v>5.4095405372369476E-3</v>
      </c>
      <c r="K173" s="9">
        <f t="shared" ref="K173:K193" ca="1" si="103">F125/SQRT($D$170)</f>
        <v>1.793599721457665E-2</v>
      </c>
      <c r="L173" s="10">
        <f t="shared" ref="L173:L193" ca="1" si="104">G125/SQRT($D$170)</f>
        <v>1.2753172565104713E-2</v>
      </c>
      <c r="M173" s="15">
        <f ca="1">F173^2+J173^2</f>
        <v>3.0953991835273004E-5</v>
      </c>
      <c r="N173" s="9">
        <f ca="1">G173^2+K173^2</f>
        <v>5.5717185303491405E-4</v>
      </c>
      <c r="O173" s="10">
        <f ca="1">H173^2+L173^2</f>
        <v>1.1182129550492371E-3</v>
      </c>
    </row>
    <row r="174" spans="2:15" x14ac:dyDescent="0.15">
      <c r="C174" s="20">
        <f t="shared" ref="C174:C193" si="105">C149</f>
        <v>-2.7</v>
      </c>
      <c r="D174" s="38">
        <f t="shared" ref="D174:D193" ca="1" si="106">D149/$D$170</f>
        <v>1.4329866170039092E-2</v>
      </c>
      <c r="E174" s="38">
        <f t="shared" ref="E174:E193" ca="1" si="107">D103/SQRT($D$170)</f>
        <v>-9.3594994366115042E-2</v>
      </c>
      <c r="F174" s="16">
        <f t="shared" ref="F174:H193" ca="1" si="108">E103/SQRT($D$170)</f>
        <v>-3.0575670807381394E-3</v>
      </c>
      <c r="G174" s="2">
        <f t="shared" ca="1" si="108"/>
        <v>-3.2473851160441408E-2</v>
      </c>
      <c r="H174" s="4">
        <f t="shared" ca="1" si="108"/>
        <v>-5.8063576124935491E-2</v>
      </c>
      <c r="I174" s="38">
        <f t="shared" ca="1" si="101"/>
        <v>7.4631382136779348E-2</v>
      </c>
      <c r="J174" s="16">
        <f t="shared" ca="1" si="102"/>
        <v>1.2719855029940344E-2</v>
      </c>
      <c r="K174" s="2">
        <f t="shared" ca="1" si="103"/>
        <v>3.7956819906376491E-2</v>
      </c>
      <c r="L174" s="4">
        <f t="shared" ca="1" si="104"/>
        <v>2.3954707200462524E-2</v>
      </c>
      <c r="M174" s="16">
        <f t="shared" ref="M174:M193" ca="1" si="109">F174^2+J174^2</f>
        <v>1.7114342843591222E-4</v>
      </c>
      <c r="N174" s="2">
        <f t="shared" ref="N174:N193" ca="1" si="110">G174^2+K174^2</f>
        <v>2.4952711865956004E-3</v>
      </c>
      <c r="O174" s="4">
        <f t="shared" ref="O174:O193" ca="1" si="111">H174^2+L174^2</f>
        <v>3.9452068694760698E-3</v>
      </c>
    </row>
    <row r="175" spans="2:15" x14ac:dyDescent="0.15">
      <c r="C175" s="20">
        <f t="shared" si="105"/>
        <v>-2.4000000000000004</v>
      </c>
      <c r="D175" s="38">
        <f t="shared" ca="1" si="106"/>
        <v>4.6833931101990425E-2</v>
      </c>
      <c r="E175" s="38">
        <f t="shared" ca="1" si="107"/>
        <v>-0.1652646377730054</v>
      </c>
      <c r="F175" s="16">
        <f t="shared" ca="1" si="108"/>
        <v>-6.5706944566372438E-3</v>
      </c>
      <c r="G175" s="2">
        <f t="shared" ca="1" si="108"/>
        <v>-6.2032109748603959E-2</v>
      </c>
      <c r="H175" s="4">
        <f t="shared" ca="1" si="108"/>
        <v>-9.6661833567764199E-2</v>
      </c>
      <c r="I175" s="38">
        <f t="shared" ca="1" si="101"/>
        <v>0.13971947109743776</v>
      </c>
      <c r="J175" s="16">
        <f t="shared" ca="1" si="102"/>
        <v>2.7334896905771702E-2</v>
      </c>
      <c r="K175" s="2">
        <f t="shared" ca="1" si="103"/>
        <v>7.2505771074314954E-2</v>
      </c>
      <c r="L175" s="4">
        <f t="shared" ca="1" si="104"/>
        <v>3.9878803117351112E-2</v>
      </c>
      <c r="M175" s="16">
        <f t="shared" ca="1" si="109"/>
        <v>7.903706144916508E-4</v>
      </c>
      <c r="N175" s="2">
        <f t="shared" ca="1" si="110"/>
        <v>9.1050694789438138E-3</v>
      </c>
      <c r="O175" s="4">
        <f t="shared" ca="1" si="111"/>
        <v>1.0933829006754599E-2</v>
      </c>
    </row>
    <row r="176" spans="2:15" x14ac:dyDescent="0.15">
      <c r="C176" s="20">
        <f t="shared" si="105"/>
        <v>-2.1000000000000005</v>
      </c>
      <c r="D176" s="38">
        <f t="shared" ca="1" si="106"/>
        <v>0.12386609781293643</v>
      </c>
      <c r="E176" s="38">
        <f t="shared" ca="1" si="107"/>
        <v>-0.26063106186239143</v>
      </c>
      <c r="F176" s="16">
        <f t="shared" ca="1" si="108"/>
        <v>-1.2905060587857819E-2</v>
      </c>
      <c r="G176" s="2">
        <f t="shared" ca="1" si="108"/>
        <v>-0.10660397047583393</v>
      </c>
      <c r="H176" s="4">
        <f t="shared" ca="1" si="108"/>
        <v>-0.14112203079869967</v>
      </c>
      <c r="I176" s="38">
        <f t="shared" ca="1" si="101"/>
        <v>0.23651119932345435</v>
      </c>
      <c r="J176" s="16">
        <f t="shared" ca="1" si="102"/>
        <v>5.3686638917671739E-2</v>
      </c>
      <c r="K176" s="2">
        <f t="shared" ca="1" si="103"/>
        <v>0.12460325967081583</v>
      </c>
      <c r="L176" s="4">
        <f t="shared" ca="1" si="104"/>
        <v>5.8221300734966758E-2</v>
      </c>
      <c r="M176" s="16">
        <f t="shared" ca="1" si="109"/>
        <v>3.0487957870527472E-3</v>
      </c>
      <c r="N176" s="2">
        <f t="shared" ca="1" si="110"/>
        <v>2.6890378841805229E-2</v>
      </c>
      <c r="O176" s="4">
        <f t="shared" ca="1" si="111"/>
        <v>2.3305147436020579E-2</v>
      </c>
    </row>
    <row r="177" spans="3:15" x14ac:dyDescent="0.15">
      <c r="C177" s="20">
        <f t="shared" si="105"/>
        <v>-1.8000000000000005</v>
      </c>
      <c r="D177" s="38">
        <f t="shared" ca="1" si="106"/>
        <v>0.26354860932111412</v>
      </c>
      <c r="E177" s="38">
        <f t="shared" ca="1" si="107"/>
        <v>-0.36469476572276177</v>
      </c>
      <c r="F177" s="16">
        <f t="shared" ca="1" si="108"/>
        <v>-2.3164467424341542E-2</v>
      </c>
      <c r="G177" s="2">
        <f t="shared" ca="1" si="108"/>
        <v>-0.16401699946075204</v>
      </c>
      <c r="H177" s="4">
        <f t="shared" ca="1" si="108"/>
        <v>-0.1775132988376682</v>
      </c>
      <c r="I177" s="38">
        <f t="shared" ca="1" si="101"/>
        <v>0.36131196655457465</v>
      </c>
      <c r="J177" s="16">
        <f t="shared" ca="1" si="102"/>
        <v>9.6367032906525041E-2</v>
      </c>
      <c r="K177" s="2">
        <f t="shared" ca="1" si="103"/>
        <v>0.19171005247753906</v>
      </c>
      <c r="L177" s="4">
        <f t="shared" ca="1" si="104"/>
        <v>7.3234881170510593E-2</v>
      </c>
      <c r="M177" s="16">
        <f t="shared" ca="1" si="109"/>
        <v>9.8231975822606604E-3</v>
      </c>
      <c r="N177" s="2">
        <f t="shared" ca="1" si="110"/>
        <v>6.3654320333049116E-2</v>
      </c>
      <c r="O177" s="4">
        <f t="shared" ca="1" si="111"/>
        <v>3.6874319084290105E-2</v>
      </c>
    </row>
    <row r="178" spans="3:15" x14ac:dyDescent="0.15">
      <c r="C178" s="20">
        <f t="shared" si="105"/>
        <v>-1.5000000000000004</v>
      </c>
      <c r="D178" s="38">
        <f t="shared" ca="1" si="106"/>
        <v>0.44781496147251437</v>
      </c>
      <c r="E178" s="38">
        <f t="shared" ca="1" si="107"/>
        <v>-0.44821788432209519</v>
      </c>
      <c r="F178" s="16">
        <f t="shared" ca="1" si="108"/>
        <v>-3.800126801832656E-2</v>
      </c>
      <c r="G178" s="2">
        <f t="shared" ca="1" si="108"/>
        <v>-0.22422466565898658</v>
      </c>
      <c r="H178" s="4">
        <f t="shared" ca="1" si="108"/>
        <v>-0.18599195064478205</v>
      </c>
      <c r="I178" s="38">
        <f t="shared" ca="1" si="101"/>
        <v>0.49690611753764846</v>
      </c>
      <c r="J178" s="16">
        <f t="shared" ca="1" si="102"/>
        <v>0.15808994778630656</v>
      </c>
      <c r="K178" s="2">
        <f t="shared" ca="1" si="103"/>
        <v>0.26208333624911367</v>
      </c>
      <c r="L178" s="4">
        <f t="shared" ca="1" si="104"/>
        <v>7.6732833502228259E-2</v>
      </c>
      <c r="M178" s="16">
        <f t="shared" ca="1" si="109"/>
        <v>2.6436527962077822E-2</v>
      </c>
      <c r="N178" s="2">
        <f t="shared" ca="1" si="110"/>
        <v>0.11896437582935029</v>
      </c>
      <c r="O178" s="4">
        <f t="shared" ca="1" si="111"/>
        <v>4.0480933441931724E-2</v>
      </c>
    </row>
    <row r="179" spans="3:15" x14ac:dyDescent="0.15">
      <c r="C179" s="20">
        <f t="shared" si="105"/>
        <v>-1.2000000000000004</v>
      </c>
      <c r="D179" s="38">
        <f t="shared" ca="1" si="106"/>
        <v>0.60227958987269015</v>
      </c>
      <c r="E179" s="38">
        <f t="shared" ca="1" si="107"/>
        <v>-0.47570656603794892</v>
      </c>
      <c r="F179" s="16">
        <f t="shared" ca="1" si="108"/>
        <v>-5.6975396145204284E-2</v>
      </c>
      <c r="G179" s="2">
        <f t="shared" ca="1" si="108"/>
        <v>-0.26894448143752903</v>
      </c>
      <c r="H179" s="4">
        <f t="shared" ca="1" si="108"/>
        <v>-0.14978668845521556</v>
      </c>
      <c r="I179" s="38">
        <f t="shared" ca="1" si="101"/>
        <v>0.61317440659332223</v>
      </c>
      <c r="J179" s="16">
        <f t="shared" ca="1" si="102"/>
        <v>0.2370246539498532</v>
      </c>
      <c r="K179" s="2">
        <f t="shared" ca="1" si="103"/>
        <v>0.31435376100921153</v>
      </c>
      <c r="L179" s="4">
        <f t="shared" ca="1" si="104"/>
        <v>6.179599163425753E-2</v>
      </c>
      <c r="M179" s="16">
        <f t="shared" ca="1" si="109"/>
        <v>5.9426882345950616E-2</v>
      </c>
      <c r="N179" s="2">
        <f t="shared" ca="1" si="110"/>
        <v>0.17114942115633786</v>
      </c>
      <c r="O179" s="4">
        <f t="shared" ca="1" si="111"/>
        <v>2.6254796620441036E-2</v>
      </c>
    </row>
    <row r="180" spans="3:15" x14ac:dyDescent="0.15">
      <c r="C180" s="20">
        <f t="shared" si="105"/>
        <v>-0.90000000000000036</v>
      </c>
      <c r="D180" s="38">
        <f t="shared" ca="1" si="106"/>
        <v>0.63487715433115122</v>
      </c>
      <c r="E180" s="38">
        <f t="shared" ca="1" si="107"/>
        <v>-0.42215153692766166</v>
      </c>
      <c r="F180" s="16">
        <f t="shared" ca="1" si="108"/>
        <v>-7.8071067063429561E-2</v>
      </c>
      <c r="G180" s="2">
        <f t="shared" ca="1" si="108"/>
        <v>-0.27639275986520656</v>
      </c>
      <c r="H180" s="4">
        <f t="shared" ca="1" si="108"/>
        <v>-6.7687709999025555E-2</v>
      </c>
      <c r="I180" s="38">
        <f t="shared" ca="1" si="101"/>
        <v>0.67577010454796271</v>
      </c>
      <c r="J180" s="16">
        <f t="shared" ca="1" si="102"/>
        <v>0.32478523900114653</v>
      </c>
      <c r="K180" s="2">
        <f t="shared" ca="1" si="103"/>
        <v>0.32305962596791699</v>
      </c>
      <c r="L180" s="4">
        <f t="shared" ca="1" si="104"/>
        <v>2.7925239578899225E-2</v>
      </c>
      <c r="M180" s="16">
        <f t="shared" ca="1" si="109"/>
        <v>0.11158054298545439</v>
      </c>
      <c r="N180" s="2">
        <f t="shared" ca="1" si="110"/>
        <v>0.18076047963643616</v>
      </c>
      <c r="O180" s="4">
        <f t="shared" ca="1" si="111"/>
        <v>5.3614450904511043E-3</v>
      </c>
    </row>
    <row r="181" spans="3:15" x14ac:dyDescent="0.15">
      <c r="C181" s="20">
        <f t="shared" si="105"/>
        <v>-0.60000000000000031</v>
      </c>
      <c r="D181" s="38">
        <f t="shared" ca="1" si="106"/>
        <v>0.5207116884876295</v>
      </c>
      <c r="E181" s="38">
        <f t="shared" ca="1" si="107"/>
        <v>-0.29024365229335486</v>
      </c>
      <c r="F181" s="16">
        <f t="shared" ca="1" si="108"/>
        <v>-9.7770170760871328E-2</v>
      </c>
      <c r="G181" s="2">
        <f t="shared" ca="1" si="108"/>
        <v>-0.23075528784677415</v>
      </c>
      <c r="H181" s="4">
        <f t="shared" ca="1" si="108"/>
        <v>3.8281806314290671E-2</v>
      </c>
      <c r="I181" s="38">
        <f t="shared" ca="1" si="101"/>
        <v>0.66065899735873101</v>
      </c>
      <c r="J181" s="16">
        <f t="shared" ca="1" si="102"/>
        <v>0.40673593268493968</v>
      </c>
      <c r="K181" s="2">
        <f t="shared" ca="1" si="103"/>
        <v>0.26971660552271315</v>
      </c>
      <c r="L181" s="4">
        <f t="shared" ca="1" si="104"/>
        <v>-1.5793540848921823E-2</v>
      </c>
      <c r="M181" s="16">
        <f t="shared" ca="1" si="109"/>
        <v>0.17499312522769772</v>
      </c>
      <c r="N181" s="2">
        <f t="shared" ca="1" si="110"/>
        <v>0.12599505016394247</v>
      </c>
      <c r="O181" s="4">
        <f t="shared" ca="1" si="111"/>
        <v>1.7149326272314273E-3</v>
      </c>
    </row>
    <row r="182" spans="3:15" x14ac:dyDescent="0.15">
      <c r="C182" s="20">
        <f t="shared" si="105"/>
        <v>-0.30000000000000032</v>
      </c>
      <c r="D182" s="38">
        <f t="shared" ca="1" si="106"/>
        <v>0.33479005065331818</v>
      </c>
      <c r="E182" s="38">
        <f t="shared" ca="1" si="107"/>
        <v>-0.11564034616574205</v>
      </c>
      <c r="F182" s="16">
        <f t="shared" ca="1" si="108"/>
        <v>-0.11190155684812657</v>
      </c>
      <c r="G182" s="2">
        <f t="shared" ca="1" si="108"/>
        <v>-0.13205395756210453</v>
      </c>
      <c r="H182" s="4">
        <f t="shared" ca="1" si="108"/>
        <v>0.12831516824448899</v>
      </c>
      <c r="I182" s="38">
        <f t="shared" ca="1" si="101"/>
        <v>0.5669368227518703</v>
      </c>
      <c r="J182" s="16">
        <f t="shared" ca="1" si="102"/>
        <v>0.46552423647535346</v>
      </c>
      <c r="K182" s="2">
        <f t="shared" ca="1" si="103"/>
        <v>0.1543502881855591</v>
      </c>
      <c r="L182" s="4">
        <f t="shared" ca="1" si="104"/>
        <v>-5.2937701909042303E-2</v>
      </c>
      <c r="M182" s="16">
        <f t="shared" ca="1" si="109"/>
        <v>0.2292347731709953</v>
      </c>
      <c r="N182" s="2">
        <f t="shared" ca="1" si="110"/>
        <v>4.1262259170779247E-2</v>
      </c>
      <c r="O182" s="4">
        <f t="shared" ca="1" si="111"/>
        <v>1.9267182685022137E-2</v>
      </c>
    </row>
    <row r="183" spans="3:15" x14ac:dyDescent="0.15">
      <c r="C183" s="20">
        <f t="shared" si="105"/>
        <v>0</v>
      </c>
      <c r="D183" s="38">
        <f t="shared" ca="1" si="106"/>
        <v>0.17808911080335335</v>
      </c>
      <c r="E183" s="38">
        <f t="shared" ca="1" si="107"/>
        <v>4.663229400946866E-2</v>
      </c>
      <c r="F183" s="16">
        <f t="shared" ca="1" si="108"/>
        <v>-0.11705214603029947</v>
      </c>
      <c r="G183" s="2">
        <f t="shared" ca="1" si="108"/>
        <v>0</v>
      </c>
      <c r="H183" s="4">
        <f t="shared" ca="1" si="108"/>
        <v>0.16368444003976812</v>
      </c>
      <c r="I183" s="38">
        <f t="shared" ca="1" si="101"/>
        <v>0.41942167321058632</v>
      </c>
      <c r="J183" s="16">
        <f t="shared" ca="1" si="102"/>
        <v>0.48695132081595355</v>
      </c>
      <c r="K183" s="2">
        <f t="shared" ca="1" si="103"/>
        <v>0</v>
      </c>
      <c r="L183" s="4">
        <f t="shared" ca="1" si="104"/>
        <v>-6.7529647605367268E-2</v>
      </c>
      <c r="M183" s="16">
        <f t="shared" ca="1" si="109"/>
        <v>0.25082279373470029</v>
      </c>
      <c r="N183" s="2">
        <f t="shared" ca="1" si="110"/>
        <v>0</v>
      </c>
      <c r="O183" s="4">
        <f t="shared" ca="1" si="111"/>
        <v>3.1352849216837529E-2</v>
      </c>
    </row>
    <row r="184" spans="3:15" x14ac:dyDescent="0.15">
      <c r="C184" s="20">
        <f t="shared" si="105"/>
        <v>0.3</v>
      </c>
      <c r="D184" s="38">
        <f t="shared" ca="1" si="106"/>
        <v>8.8728577977257667E-2</v>
      </c>
      <c r="E184" s="38">
        <f t="shared" ca="1" si="107"/>
        <v>0.14846756895846688</v>
      </c>
      <c r="F184" s="16">
        <f t="shared" ca="1" si="108"/>
        <v>-0.11190155684812658</v>
      </c>
      <c r="G184" s="2">
        <f t="shared" ca="1" si="108"/>
        <v>0.13205395756210439</v>
      </c>
      <c r="H184" s="4">
        <f t="shared" ca="1" si="108"/>
        <v>0.12831516824448908</v>
      </c>
      <c r="I184" s="38">
        <f t="shared" ca="1" si="101"/>
        <v>0.25823624638075221</v>
      </c>
      <c r="J184" s="16">
        <f t="shared" ca="1" si="102"/>
        <v>0.46552423647535357</v>
      </c>
      <c r="K184" s="2">
        <f t="shared" ca="1" si="103"/>
        <v>-0.15435028818555899</v>
      </c>
      <c r="L184" s="4">
        <f t="shared" ca="1" si="104"/>
        <v>-5.2937701909042338E-2</v>
      </c>
      <c r="M184" s="16">
        <f t="shared" ca="1" si="109"/>
        <v>0.22923477317099542</v>
      </c>
      <c r="N184" s="2">
        <f t="shared" ca="1" si="110"/>
        <v>4.1262259170779178E-2</v>
      </c>
      <c r="O184" s="4">
        <f t="shared" ca="1" si="111"/>
        <v>1.9267182685022161E-2</v>
      </c>
    </row>
    <row r="185" spans="3:15" x14ac:dyDescent="0.15">
      <c r="C185" s="20">
        <f t="shared" si="105"/>
        <v>0.6</v>
      </c>
      <c r="D185" s="38">
        <f t="shared" ca="1" si="106"/>
        <v>4.4028050318246789E-2</v>
      </c>
      <c r="E185" s="38">
        <f t="shared" ca="1" si="107"/>
        <v>0.17126692340019348</v>
      </c>
      <c r="F185" s="16">
        <f t="shared" ca="1" si="108"/>
        <v>-9.7770170760871342E-2</v>
      </c>
      <c r="G185" s="2">
        <f t="shared" ca="1" si="108"/>
        <v>0.23075528784677404</v>
      </c>
      <c r="H185" s="4">
        <f t="shared" ca="1" si="108"/>
        <v>3.8281806314290789E-2</v>
      </c>
      <c r="I185" s="38">
        <f t="shared" ca="1" si="101"/>
        <v>0.12122578631330487</v>
      </c>
      <c r="J185" s="16">
        <f t="shared" ca="1" si="102"/>
        <v>0.40673593268493974</v>
      </c>
      <c r="K185" s="2">
        <f t="shared" ca="1" si="103"/>
        <v>-0.26971660552271298</v>
      </c>
      <c r="L185" s="4">
        <f t="shared" ca="1" si="104"/>
        <v>-1.5793540848921869E-2</v>
      </c>
      <c r="M185" s="16">
        <f t="shared" ca="1" si="109"/>
        <v>0.17499312522769778</v>
      </c>
      <c r="N185" s="2">
        <f t="shared" ca="1" si="110"/>
        <v>0.1259950501639423</v>
      </c>
      <c r="O185" s="4">
        <f t="shared" ca="1" si="111"/>
        <v>1.714932627231438E-3</v>
      </c>
    </row>
    <row r="186" spans="3:15" x14ac:dyDescent="0.15">
      <c r="C186" s="20">
        <f t="shared" si="105"/>
        <v>0.89999999999999991</v>
      </c>
      <c r="D186" s="38">
        <f t="shared" ca="1" si="106"/>
        <v>1.7944410523535775E-2</v>
      </c>
      <c r="E186" s="38">
        <f t="shared" ca="1" si="107"/>
        <v>0.13063398280275154</v>
      </c>
      <c r="F186" s="16">
        <f t="shared" ca="1" si="108"/>
        <v>-7.8071067063429603E-2</v>
      </c>
      <c r="G186" s="2">
        <f t="shared" ca="1" si="108"/>
        <v>0.27639275986520656</v>
      </c>
      <c r="H186" s="4">
        <f t="shared" ca="1" si="108"/>
        <v>-6.7687709999025403E-2</v>
      </c>
      <c r="I186" s="38">
        <f t="shared" ca="1" si="101"/>
        <v>2.9650852612128832E-2</v>
      </c>
      <c r="J186" s="16">
        <f t="shared" ca="1" si="102"/>
        <v>0.3247852390011467</v>
      </c>
      <c r="K186" s="2">
        <f t="shared" ca="1" si="103"/>
        <v>-0.32305962596791699</v>
      </c>
      <c r="L186" s="4">
        <f t="shared" ca="1" si="104"/>
        <v>2.7925239578899159E-2</v>
      </c>
      <c r="M186" s="16">
        <f t="shared" ca="1" si="109"/>
        <v>0.1115805429854545</v>
      </c>
      <c r="N186" s="2">
        <f t="shared" ca="1" si="110"/>
        <v>0.18076047963643616</v>
      </c>
      <c r="O186" s="4">
        <f t="shared" ca="1" si="111"/>
        <v>5.3614450904510792E-3</v>
      </c>
    </row>
    <row r="187" spans="3:15" x14ac:dyDescent="0.15">
      <c r="C187" s="20">
        <f t="shared" si="105"/>
        <v>1.2</v>
      </c>
      <c r="D187" s="38">
        <f t="shared" ca="1" si="106"/>
        <v>4.1079281512172326E-3</v>
      </c>
      <c r="E187" s="38">
        <f t="shared" ca="1" si="107"/>
        <v>6.2182396837109237E-2</v>
      </c>
      <c r="F187" s="16">
        <f t="shared" ca="1" si="108"/>
        <v>-5.6975396145204325E-2</v>
      </c>
      <c r="G187" s="2">
        <f t="shared" ca="1" si="108"/>
        <v>0.26894448143752903</v>
      </c>
      <c r="H187" s="4">
        <f t="shared" ca="1" si="108"/>
        <v>-0.14978668845521548</v>
      </c>
      <c r="I187" s="38">
        <f t="shared" ca="1" si="101"/>
        <v>-1.5533115425100665E-2</v>
      </c>
      <c r="J187" s="16">
        <f t="shared" ca="1" si="102"/>
        <v>0.23702465394985334</v>
      </c>
      <c r="K187" s="2">
        <f t="shared" ca="1" si="103"/>
        <v>-0.31435376100921153</v>
      </c>
      <c r="L187" s="4">
        <f t="shared" ca="1" si="104"/>
        <v>6.1795991634257502E-2</v>
      </c>
      <c r="M187" s="16">
        <f t="shared" ca="1" si="109"/>
        <v>5.9426882345950692E-2</v>
      </c>
      <c r="N187" s="2">
        <f t="shared" ca="1" si="110"/>
        <v>0.17114942115633786</v>
      </c>
      <c r="O187" s="4">
        <f t="shared" ca="1" si="111"/>
        <v>2.6254796620441005E-2</v>
      </c>
    </row>
    <row r="188" spans="3:15" x14ac:dyDescent="0.15">
      <c r="C188" s="20">
        <f>C163</f>
        <v>1.5</v>
      </c>
      <c r="D188" s="38">
        <f t="shared" ca="1" si="106"/>
        <v>7.4319142447063749E-4</v>
      </c>
      <c r="E188" s="38">
        <f t="shared" ca="1" si="107"/>
        <v>2.3144699587803179E-4</v>
      </c>
      <c r="F188" s="16">
        <f t="shared" ca="1" si="108"/>
        <v>-3.8001268018326588E-2</v>
      </c>
      <c r="G188" s="2">
        <f t="shared" ca="1" si="108"/>
        <v>0.22422466565898663</v>
      </c>
      <c r="H188" s="4">
        <f t="shared" ca="1" si="108"/>
        <v>-0.18599195064478199</v>
      </c>
      <c r="I188" s="38">
        <f t="shared" ca="1" si="101"/>
        <v>-2.7260554960578786E-2</v>
      </c>
      <c r="J188" s="16">
        <f t="shared" ca="1" si="102"/>
        <v>0.15808994778630664</v>
      </c>
      <c r="K188" s="2">
        <f t="shared" ca="1" si="103"/>
        <v>-0.26208333624911367</v>
      </c>
      <c r="L188" s="4">
        <f t="shared" ca="1" si="104"/>
        <v>7.6732833502228245E-2</v>
      </c>
      <c r="M188" s="16">
        <f t="shared" ca="1" si="109"/>
        <v>2.6436527962077849E-2</v>
      </c>
      <c r="N188" s="2">
        <f t="shared" ca="1" si="110"/>
        <v>0.11896437582935032</v>
      </c>
      <c r="O188" s="4">
        <f t="shared" ca="1" si="111"/>
        <v>4.0480933441931703E-2</v>
      </c>
    </row>
    <row r="189" spans="3:15" x14ac:dyDescent="0.15">
      <c r="C189" s="20">
        <f t="shared" si="105"/>
        <v>1.8</v>
      </c>
      <c r="D189" s="38">
        <f t="shared" ca="1" si="106"/>
        <v>1.8327816059920113E-3</v>
      </c>
      <c r="E189" s="38">
        <f t="shared" ca="1" si="107"/>
        <v>-3.6660766801257683E-2</v>
      </c>
      <c r="F189" s="16">
        <f t="shared" ca="1" si="108"/>
        <v>-2.3164467424341563E-2</v>
      </c>
      <c r="G189" s="2">
        <f t="shared" ca="1" si="108"/>
        <v>0.16401699946075213</v>
      </c>
      <c r="H189" s="4">
        <f t="shared" ca="1" si="108"/>
        <v>-0.17751329883766825</v>
      </c>
      <c r="I189" s="38">
        <f t="shared" ca="1" si="101"/>
        <v>-2.2108138400503428E-2</v>
      </c>
      <c r="J189" s="16">
        <f t="shared" ca="1" si="102"/>
        <v>9.636703290652511E-2</v>
      </c>
      <c r="K189" s="2">
        <f t="shared" ca="1" si="103"/>
        <v>-0.19171005247753917</v>
      </c>
      <c r="L189" s="4">
        <f t="shared" ca="1" si="104"/>
        <v>7.3234881170510607E-2</v>
      </c>
      <c r="M189" s="16">
        <f t="shared" ca="1" si="109"/>
        <v>9.8231975822606742E-3</v>
      </c>
      <c r="N189" s="2">
        <f t="shared" ca="1" si="110"/>
        <v>6.3654320333049186E-2</v>
      </c>
      <c r="O189" s="4">
        <f t="shared" ca="1" si="111"/>
        <v>3.6874319084290126E-2</v>
      </c>
    </row>
    <row r="190" spans="3:15" x14ac:dyDescent="0.15">
      <c r="C190" s="20">
        <f t="shared" si="105"/>
        <v>2.1</v>
      </c>
      <c r="D190" s="38">
        <f t="shared" ca="1" si="106"/>
        <v>2.4101235472770385E-3</v>
      </c>
      <c r="E190" s="38">
        <f t="shared" ca="1" si="107"/>
        <v>-4.742312091072353E-2</v>
      </c>
      <c r="F190" s="16">
        <f t="shared" ca="1" si="108"/>
        <v>-1.2905060587857833E-2</v>
      </c>
      <c r="G190" s="2">
        <f t="shared" ca="1" si="108"/>
        <v>0.10660397047583403</v>
      </c>
      <c r="H190" s="4">
        <f t="shared" ca="1" si="108"/>
        <v>-0.14112203079869973</v>
      </c>
      <c r="I190" s="38">
        <f t="shared" ca="1" si="101"/>
        <v>-1.2695320018177379E-2</v>
      </c>
      <c r="J190" s="16">
        <f t="shared" ca="1" si="102"/>
        <v>5.3686638917671795E-2</v>
      </c>
      <c r="K190" s="2">
        <f t="shared" ca="1" si="103"/>
        <v>-0.12460325967081595</v>
      </c>
      <c r="L190" s="4">
        <f t="shared" ca="1" si="104"/>
        <v>5.8221300734966779E-2</v>
      </c>
      <c r="M190" s="16">
        <f t="shared" ca="1" si="109"/>
        <v>3.0487957870527532E-3</v>
      </c>
      <c r="N190" s="2">
        <f t="shared" ca="1" si="110"/>
        <v>2.6890378841805285E-2</v>
      </c>
      <c r="O190" s="4">
        <f t="shared" ca="1" si="111"/>
        <v>2.33051474360206E-2</v>
      </c>
    </row>
    <row r="191" spans="3:15" x14ac:dyDescent="0.15">
      <c r="C191" s="20">
        <f t="shared" si="105"/>
        <v>2.4</v>
      </c>
      <c r="D191" s="38">
        <f t="shared" ca="1" si="106"/>
        <v>1.7254804821115347E-3</v>
      </c>
      <c r="E191" s="38">
        <f t="shared" ca="1" si="107"/>
        <v>-4.1200418275797505E-2</v>
      </c>
      <c r="F191" s="16">
        <f t="shared" ca="1" si="108"/>
        <v>-6.570694456637249E-3</v>
      </c>
      <c r="G191" s="2">
        <f t="shared" ca="1" si="108"/>
        <v>6.2032109748604007E-2</v>
      </c>
      <c r="H191" s="4">
        <f t="shared" ca="1" si="108"/>
        <v>-9.6661833567764269E-2</v>
      </c>
      <c r="I191" s="38">
        <f t="shared" ca="1" si="101"/>
        <v>-5.2920710511921562E-3</v>
      </c>
      <c r="J191" s="16">
        <f t="shared" ca="1" si="102"/>
        <v>2.7334896905771719E-2</v>
      </c>
      <c r="K191" s="2">
        <f t="shared" ca="1" si="103"/>
        <v>-7.2505771074315023E-2</v>
      </c>
      <c r="L191" s="4">
        <f t="shared" ca="1" si="104"/>
        <v>3.987880311735114E-2</v>
      </c>
      <c r="M191" s="16">
        <f t="shared" ca="1" si="109"/>
        <v>7.9037061449165177E-4</v>
      </c>
      <c r="N191" s="2">
        <f t="shared" ca="1" si="110"/>
        <v>9.1050694789438294E-3</v>
      </c>
      <c r="O191" s="4">
        <f t="shared" ca="1" si="111"/>
        <v>1.0933829006754615E-2</v>
      </c>
    </row>
    <row r="192" spans="3:15" x14ac:dyDescent="0.15">
      <c r="C192" s="20">
        <f t="shared" si="105"/>
        <v>2.6999999999999997</v>
      </c>
      <c r="D192" s="38">
        <f t="shared" ca="1" si="106"/>
        <v>8.2231152627241957E-4</v>
      </c>
      <c r="E192" s="38">
        <f t="shared" ca="1" si="107"/>
        <v>-2.8647292045232239E-2</v>
      </c>
      <c r="F192" s="16">
        <f t="shared" ca="1" si="108"/>
        <v>-3.0575670807381438E-3</v>
      </c>
      <c r="G192" s="2">
        <f t="shared" ca="1" si="108"/>
        <v>3.247385116044145E-2</v>
      </c>
      <c r="H192" s="4">
        <f t="shared" ca="1" si="108"/>
        <v>-5.8063576124935547E-2</v>
      </c>
      <c r="I192" s="38">
        <f t="shared" ca="1" si="101"/>
        <v>-1.282257675973623E-3</v>
      </c>
      <c r="J192" s="16">
        <f t="shared" ca="1" si="102"/>
        <v>1.2719855029940361E-2</v>
      </c>
      <c r="K192" s="2">
        <f t="shared" ca="1" si="103"/>
        <v>-3.7956819906376532E-2</v>
      </c>
      <c r="L192" s="4">
        <f t="shared" ca="1" si="104"/>
        <v>2.3954707200462548E-2</v>
      </c>
      <c r="M192" s="16">
        <f t="shared" ca="1" si="109"/>
        <v>1.7114342843591268E-4</v>
      </c>
      <c r="N192" s="2">
        <f t="shared" ca="1" si="110"/>
        <v>2.4952711865956064E-3</v>
      </c>
      <c r="O192" s="4">
        <f t="shared" ca="1" si="111"/>
        <v>3.9452068694760777E-3</v>
      </c>
    </row>
    <row r="193" spans="3:15" ht="14.25" thickBot="1" x14ac:dyDescent="0.2">
      <c r="C193" s="21">
        <f t="shared" si="105"/>
        <v>2.9999999999999996</v>
      </c>
      <c r="D193" s="39">
        <f t="shared" ca="1" si="106"/>
        <v>2.8456488511087279E-4</v>
      </c>
      <c r="E193" s="39">
        <f t="shared" ca="1" si="107"/>
        <v>-1.6867527531239063E-2</v>
      </c>
      <c r="F193" s="17">
        <f t="shared" ca="1" si="108"/>
        <v>-1.3003318850444321E-3</v>
      </c>
      <c r="G193" s="6">
        <f t="shared" ca="1" si="108"/>
        <v>1.5345092275825954E-2</v>
      </c>
      <c r="H193" s="7">
        <f t="shared" ca="1" si="108"/>
        <v>-3.0912287922020585E-2</v>
      </c>
      <c r="I193" s="39">
        <f t="shared" ca="1" si="101"/>
        <v>2.2671588776500948E-4</v>
      </c>
      <c r="J193" s="17">
        <f t="shared" ca="1" si="102"/>
        <v>5.4095405372369572E-3</v>
      </c>
      <c r="K193" s="6">
        <f t="shared" ca="1" si="103"/>
        <v>-1.7935997214576678E-2</v>
      </c>
      <c r="L193" s="7">
        <f t="shared" ca="1" si="104"/>
        <v>1.275317256510473E-2</v>
      </c>
      <c r="M193" s="17">
        <f t="shared" ca="1" si="109"/>
        <v>3.0953991835273112E-5</v>
      </c>
      <c r="N193" s="6">
        <f t="shared" ca="1" si="110"/>
        <v>5.5717185303491568E-4</v>
      </c>
      <c r="O193" s="7">
        <f t="shared" ca="1" si="111"/>
        <v>1.1182129550492397E-3</v>
      </c>
    </row>
    <row r="195" spans="3:15" x14ac:dyDescent="0.15">
      <c r="D195" s="2">
        <f ca="1">SUM(D173:D193)*$B$29</f>
        <v>0.99999999999999978</v>
      </c>
      <c r="M195" s="2">
        <f ca="1">SUM(M173:M193)*$B$29</f>
        <v>0.44456862597816149</v>
      </c>
      <c r="N195" s="2">
        <f ca="1">SUM(N173:N193)*$B$29</f>
        <v>0.44450027859016478</v>
      </c>
      <c r="O195" s="2">
        <f ca="1">SUM(O173:O193)*$B$29</f>
        <v>0.11095945825505209</v>
      </c>
    </row>
  </sheetData>
  <phoneticPr fontId="2"/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AD235"/>
  <sheetViews>
    <sheetView tabSelected="1" topLeftCell="AA1" workbookViewId="0">
      <selection activeCell="AE9" sqref="AE9"/>
    </sheetView>
  </sheetViews>
  <sheetFormatPr defaultRowHeight="13.5" x14ac:dyDescent="0.15"/>
  <cols>
    <col min="4" max="4" width="12.75" bestFit="1" customWidth="1"/>
    <col min="29" max="30" width="12.75" bestFit="1" customWidth="1"/>
  </cols>
  <sheetData>
    <row r="6" spans="6:27" x14ac:dyDescent="0.15">
      <c r="L6" t="s">
        <v>36</v>
      </c>
    </row>
    <row r="7" spans="6:27" x14ac:dyDescent="0.15">
      <c r="M7" t="s">
        <v>18</v>
      </c>
      <c r="N7" s="22">
        <f>COS(M9)</f>
        <v>0.50000000000000011</v>
      </c>
      <c r="O7" s="23">
        <v>0</v>
      </c>
      <c r="P7" s="24">
        <f>SIN(M9)</f>
        <v>0.8660254037844386</v>
      </c>
    </row>
    <row r="8" spans="6:27" x14ac:dyDescent="0.15">
      <c r="M8">
        <v>60</v>
      </c>
      <c r="N8" s="25">
        <v>0</v>
      </c>
      <c r="O8" s="26">
        <v>1</v>
      </c>
      <c r="P8" s="27">
        <v>0</v>
      </c>
    </row>
    <row r="9" spans="6:27" x14ac:dyDescent="0.15">
      <c r="M9">
        <f>PI()/180*M8</f>
        <v>1.0471975511965976</v>
      </c>
      <c r="N9" s="28">
        <f>-P7</f>
        <v>-0.8660254037844386</v>
      </c>
      <c r="O9" s="29">
        <v>0</v>
      </c>
      <c r="P9" s="15">
        <f>N7</f>
        <v>0.50000000000000011</v>
      </c>
    </row>
    <row r="10" spans="6:27" x14ac:dyDescent="0.15">
      <c r="M10" t="s">
        <v>19</v>
      </c>
      <c r="N10" s="22">
        <v>1</v>
      </c>
      <c r="O10" s="23">
        <v>0</v>
      </c>
      <c r="P10" s="24">
        <v>0</v>
      </c>
    </row>
    <row r="11" spans="6:27" x14ac:dyDescent="0.15">
      <c r="M11">
        <v>30</v>
      </c>
      <c r="N11" s="25">
        <v>0</v>
      </c>
      <c r="O11" s="26">
        <f>COS(M12)</f>
        <v>0.86602540378443871</v>
      </c>
      <c r="P11" s="27">
        <f>SIN(M12)</f>
        <v>0.49999999999999994</v>
      </c>
    </row>
    <row r="12" spans="6:27" x14ac:dyDescent="0.15">
      <c r="M12">
        <f>PI()/180*M11</f>
        <v>0.52359877559829882</v>
      </c>
      <c r="N12" s="28">
        <v>0</v>
      </c>
      <c r="O12" s="29">
        <f>-P11</f>
        <v>-0.49999999999999994</v>
      </c>
      <c r="P12" s="15">
        <f>O11</f>
        <v>0.86602540378443871</v>
      </c>
    </row>
    <row r="13" spans="6:27" x14ac:dyDescent="0.15">
      <c r="M13" t="s">
        <v>20</v>
      </c>
      <c r="N13" s="22">
        <f t="array" ref="N13:P15">MMULT(N7:P9,N10:P12)</f>
        <v>0.50000000000000011</v>
      </c>
      <c r="O13" s="23">
        <v>-0.43301270189221924</v>
      </c>
      <c r="P13" s="24">
        <v>0.75</v>
      </c>
    </row>
    <row r="14" spans="6:27" x14ac:dyDescent="0.15">
      <c r="N14" s="25">
        <v>0</v>
      </c>
      <c r="O14" s="26">
        <v>0.86602540378443871</v>
      </c>
      <c r="P14" s="27">
        <v>0.49999999999999994</v>
      </c>
    </row>
    <row r="15" spans="6:27" x14ac:dyDescent="0.15">
      <c r="N15" s="28">
        <v>-0.8660254037844386</v>
      </c>
      <c r="O15" s="29">
        <v>-0.25</v>
      </c>
      <c r="P15" s="15">
        <v>0.43301270189221946</v>
      </c>
    </row>
    <row r="16" spans="6:27" ht="14.25" thickBot="1" x14ac:dyDescent="0.2">
      <c r="F16" t="s">
        <v>38</v>
      </c>
      <c r="I16" t="s">
        <v>39</v>
      </c>
      <c r="S16" t="s">
        <v>37</v>
      </c>
      <c r="AA16" t="s">
        <v>35</v>
      </c>
    </row>
    <row r="17" spans="2:30" ht="14.25" thickBot="1" x14ac:dyDescent="0.2">
      <c r="C17" s="11"/>
      <c r="D17" s="12" t="s">
        <v>11</v>
      </c>
      <c r="E17" s="33" t="s">
        <v>15</v>
      </c>
      <c r="F17" s="11" t="s">
        <v>24</v>
      </c>
      <c r="G17" s="12" t="s">
        <v>25</v>
      </c>
      <c r="H17" s="13" t="s">
        <v>26</v>
      </c>
      <c r="I17" s="14" t="s">
        <v>5</v>
      </c>
      <c r="J17" s="12" t="s">
        <v>27</v>
      </c>
      <c r="K17" s="13" t="s">
        <v>28</v>
      </c>
      <c r="N17" s="30" t="s">
        <v>17</v>
      </c>
      <c r="O17" s="31" t="s">
        <v>8</v>
      </c>
      <c r="P17" s="16" t="s">
        <v>12</v>
      </c>
      <c r="S17" s="2"/>
      <c r="T17" s="31" t="s">
        <v>34</v>
      </c>
      <c r="U17" s="31" t="s">
        <v>31</v>
      </c>
      <c r="V17" s="31" t="s">
        <v>32</v>
      </c>
      <c r="W17" s="31" t="s">
        <v>21</v>
      </c>
      <c r="X17" s="31" t="s">
        <v>22</v>
      </c>
      <c r="Y17" s="16" t="s">
        <v>23</v>
      </c>
      <c r="AA17" s="18"/>
      <c r="AB17" s="14" t="str">
        <f>T17</f>
        <v>ポテンシャル</v>
      </c>
      <c r="AC17" s="12" t="s">
        <v>29</v>
      </c>
      <c r="AD17" s="13" t="s">
        <v>30</v>
      </c>
    </row>
    <row r="18" spans="2:30" x14ac:dyDescent="0.15">
      <c r="B18" t="s">
        <v>63</v>
      </c>
      <c r="C18" s="8">
        <f>基礎式!C173</f>
        <v>-3</v>
      </c>
      <c r="D18" s="9">
        <f ca="1">基礎式!F173</f>
        <v>-1.3003318850444299E-3</v>
      </c>
      <c r="E18" s="28">
        <f ca="1">基礎式!J173</f>
        <v>5.4095405372369476E-3</v>
      </c>
      <c r="F18" s="8">
        <v>0</v>
      </c>
      <c r="G18" s="9">
        <v>0.5</v>
      </c>
      <c r="H18" s="10">
        <v>0</v>
      </c>
      <c r="I18" s="15">
        <f>C18+F18</f>
        <v>-3</v>
      </c>
      <c r="J18" s="9">
        <f ca="1">D18+G18</f>
        <v>0.49869966811495559</v>
      </c>
      <c r="K18" s="10">
        <f ca="1">E18+H18</f>
        <v>5.4095405372369476E-3</v>
      </c>
      <c r="N18" s="25">
        <f t="array" aca="1" ref="N18:P18" ca="1">MMULT(I18:K18,$N$13:$P$15)</f>
        <v>-1.5046847995280495</v>
      </c>
      <c r="O18" s="26">
        <f ca="1"/>
        <v>1.7295723019887688</v>
      </c>
      <c r="P18" s="27">
        <f ca="1"/>
        <v>-1.9983077661784978</v>
      </c>
      <c r="S18" s="32">
        <f ca="1">N18</f>
        <v>-1.5046847995280495</v>
      </c>
      <c r="T18" s="26"/>
      <c r="U18" s="26">
        <f ca="1">O18</f>
        <v>1.7295723019887688</v>
      </c>
      <c r="V18" s="26"/>
      <c r="W18" s="26"/>
      <c r="X18" s="26"/>
      <c r="Y18" s="27"/>
      <c r="Z18" t="s">
        <v>33</v>
      </c>
      <c r="AA18" s="19">
        <f>I18</f>
        <v>-3</v>
      </c>
      <c r="AB18" s="15">
        <f>AA18^2/2</f>
        <v>4.5</v>
      </c>
      <c r="AC18" s="9"/>
      <c r="AD18" s="10"/>
    </row>
    <row r="19" spans="2:30" x14ac:dyDescent="0.15">
      <c r="C19" s="3">
        <f>基礎式!C174</f>
        <v>-2.7</v>
      </c>
      <c r="D19" s="2">
        <f ca="1">基礎式!F174</f>
        <v>-3.0575670807381394E-3</v>
      </c>
      <c r="E19" s="30">
        <f ca="1">基礎式!J174</f>
        <v>1.2719855029940344E-2</v>
      </c>
      <c r="F19" s="3">
        <f>F18</f>
        <v>0</v>
      </c>
      <c r="G19" s="2">
        <f>G18</f>
        <v>0.5</v>
      </c>
      <c r="H19" s="4">
        <f>H18</f>
        <v>0</v>
      </c>
      <c r="I19" s="16">
        <f t="shared" ref="I19:I38" si="0">C19+F19</f>
        <v>-2.7</v>
      </c>
      <c r="J19" s="2">
        <f t="shared" ref="J19:J38" ca="1" si="1">D19+G19</f>
        <v>0.49694243291926188</v>
      </c>
      <c r="K19" s="4">
        <f t="shared" ref="K19:K38" ca="1" si="2">E19+H19</f>
        <v>1.2719855029940344E-2</v>
      </c>
      <c r="N19" s="25">
        <f t="array" aca="1" ref="N19:P19" ca="1">MMULT(I19:K19,$N$13:$P$15)</f>
        <v>-1.3610157175883839</v>
      </c>
      <c r="O19" s="26">
        <f ca="1"/>
        <v>1.5963191024780319</v>
      </c>
      <c r="P19" s="27">
        <f ca="1"/>
        <v>-1.7710209247461774</v>
      </c>
      <c r="S19" s="32">
        <f t="shared" ref="S19:S38" ca="1" si="3">N19</f>
        <v>-1.3610157175883839</v>
      </c>
      <c r="T19" s="26"/>
      <c r="U19" s="26">
        <f ca="1">O19</f>
        <v>1.5963191024780319</v>
      </c>
      <c r="V19" s="26"/>
      <c r="W19" s="26"/>
      <c r="X19" s="26"/>
      <c r="Y19" s="27"/>
      <c r="AA19" s="20">
        <f t="shared" ref="AA19:AA38" si="4">I19</f>
        <v>-2.7</v>
      </c>
      <c r="AB19" s="16">
        <f t="shared" ref="AB19:AB38" si="5">AA19^2/2</f>
        <v>3.6450000000000005</v>
      </c>
      <c r="AC19" s="2"/>
      <c r="AD19" s="4"/>
    </row>
    <row r="20" spans="2:30" x14ac:dyDescent="0.15">
      <c r="C20" s="3">
        <f>基礎式!C175</f>
        <v>-2.4000000000000004</v>
      </c>
      <c r="D20" s="2">
        <f ca="1">基礎式!F175</f>
        <v>-6.5706944566372438E-3</v>
      </c>
      <c r="E20" s="30">
        <f ca="1">基礎式!J175</f>
        <v>2.7334896905771702E-2</v>
      </c>
      <c r="F20" s="3">
        <f t="shared" ref="F20:F38" si="6">F19</f>
        <v>0</v>
      </c>
      <c r="G20" s="2">
        <f t="shared" ref="G20:G38" si="7">G19</f>
        <v>0.5</v>
      </c>
      <c r="H20" s="4">
        <f t="shared" ref="H20:H38" si="8">H19</f>
        <v>0</v>
      </c>
      <c r="I20" s="16">
        <f t="shared" si="0"/>
        <v>-2.4000000000000004</v>
      </c>
      <c r="J20" s="2">
        <f t="shared" ca="1" si="1"/>
        <v>0.49342930554336273</v>
      </c>
      <c r="K20" s="4">
        <f t="shared" ca="1" si="2"/>
        <v>2.7334896905771702E-2</v>
      </c>
      <c r="N20" s="25">
        <f t="array" aca="1" ref="N20:P20" ca="1">MMULT(I20:K20,$N$13:$P$15)</f>
        <v>-1.2236727151302274</v>
      </c>
      <c r="O20" s="26">
        <f ca="1"/>
        <v>1.4597190738871493</v>
      </c>
      <c r="P20" s="27">
        <f ca="1"/>
        <v>-1.5414489896632055</v>
      </c>
      <c r="S20" s="32">
        <f t="shared" ca="1" si="3"/>
        <v>-1.2236727151302274</v>
      </c>
      <c r="T20" s="26"/>
      <c r="U20" s="26">
        <f t="shared" ref="U20:U38" ca="1" si="9">O20</f>
        <v>1.4597190738871493</v>
      </c>
      <c r="V20" s="26"/>
      <c r="W20" s="26"/>
      <c r="X20" s="26"/>
      <c r="Y20" s="27"/>
      <c r="AA20" s="20">
        <f t="shared" si="4"/>
        <v>-2.4000000000000004</v>
      </c>
      <c r="AB20" s="16">
        <f t="shared" si="5"/>
        <v>2.8800000000000008</v>
      </c>
      <c r="AC20" s="2"/>
      <c r="AD20" s="4"/>
    </row>
    <row r="21" spans="2:30" x14ac:dyDescent="0.15">
      <c r="C21" s="3">
        <f>基礎式!C176</f>
        <v>-2.1000000000000005</v>
      </c>
      <c r="D21" s="2">
        <f ca="1">基礎式!F176</f>
        <v>-1.2905060587857819E-2</v>
      </c>
      <c r="E21" s="30">
        <f ca="1">基礎式!J176</f>
        <v>5.3686638917671739E-2</v>
      </c>
      <c r="F21" s="3">
        <f t="shared" si="6"/>
        <v>0</v>
      </c>
      <c r="G21" s="2">
        <f t="shared" si="7"/>
        <v>0.5</v>
      </c>
      <c r="H21" s="4">
        <f t="shared" si="8"/>
        <v>0</v>
      </c>
      <c r="I21" s="16">
        <f t="shared" si="0"/>
        <v>-2.1000000000000005</v>
      </c>
      <c r="J21" s="2">
        <f t="shared" ca="1" si="1"/>
        <v>0.48709493941214216</v>
      </c>
      <c r="K21" s="4">
        <f t="shared" ca="1" si="2"/>
        <v>5.3686638917671739E-2</v>
      </c>
      <c r="N21" s="25">
        <f t="array" aca="1" ref="N21:P21" ca="1">MMULT(I21:K21,$N$13:$P$15)</f>
        <v>-1.0964939931465065</v>
      </c>
      <c r="O21" s="26">
        <f ca="1"/>
        <v>1.3177416058299998</v>
      </c>
      <c r="P21" s="27">
        <f ca="1"/>
        <v>-1.3082055337206762</v>
      </c>
      <c r="S21" s="32">
        <f t="shared" ca="1" si="3"/>
        <v>-1.0964939931465065</v>
      </c>
      <c r="T21" s="26"/>
      <c r="U21" s="26">
        <f t="shared" ca="1" si="9"/>
        <v>1.3177416058299998</v>
      </c>
      <c r="V21" s="26"/>
      <c r="W21" s="26"/>
      <c r="X21" s="26"/>
      <c r="Y21" s="27"/>
      <c r="AA21" s="20">
        <f t="shared" si="4"/>
        <v>-2.1000000000000005</v>
      </c>
      <c r="AB21" s="16">
        <f t="shared" si="5"/>
        <v>2.205000000000001</v>
      </c>
      <c r="AC21" s="2"/>
      <c r="AD21" s="4"/>
    </row>
    <row r="22" spans="2:30" x14ac:dyDescent="0.15">
      <c r="C22" s="3">
        <f>基礎式!C177</f>
        <v>-1.8000000000000005</v>
      </c>
      <c r="D22" s="2">
        <f ca="1">基礎式!F177</f>
        <v>-2.3164467424341542E-2</v>
      </c>
      <c r="E22" s="30">
        <f ca="1">基礎式!J177</f>
        <v>9.6367032906525041E-2</v>
      </c>
      <c r="F22" s="3">
        <f t="shared" si="6"/>
        <v>0</v>
      </c>
      <c r="G22" s="2">
        <f t="shared" si="7"/>
        <v>0.5</v>
      </c>
      <c r="H22" s="4">
        <f t="shared" si="8"/>
        <v>0</v>
      </c>
      <c r="I22" s="16">
        <f t="shared" si="0"/>
        <v>-1.8000000000000005</v>
      </c>
      <c r="J22" s="2">
        <f t="shared" ca="1" si="1"/>
        <v>0.47683553257565847</v>
      </c>
      <c r="K22" s="4">
        <f t="shared" ca="1" si="2"/>
        <v>9.6367032906525041E-2</v>
      </c>
      <c r="N22" s="25">
        <f t="array" aca="1" ref="N22:P22" ca="1">MMULT(I22:K22,$N$13:$P$15)</f>
        <v>-0.9834562985843821</v>
      </c>
      <c r="O22" s="26">
        <f ca="1"/>
        <v>1.1682827898169661</v>
      </c>
      <c r="P22" s="27">
        <f ca="1"/>
        <v>-1.0698540844199802</v>
      </c>
      <c r="S22" s="32">
        <f t="shared" ca="1" si="3"/>
        <v>-0.9834562985843821</v>
      </c>
      <c r="T22" s="26"/>
      <c r="U22" s="26">
        <f t="shared" ca="1" si="9"/>
        <v>1.1682827898169661</v>
      </c>
      <c r="V22" s="26"/>
      <c r="W22" s="26"/>
      <c r="X22" s="26"/>
      <c r="Y22" s="27"/>
      <c r="AA22" s="20">
        <f t="shared" si="4"/>
        <v>-1.8000000000000005</v>
      </c>
      <c r="AB22" s="16">
        <f t="shared" si="5"/>
        <v>1.6200000000000008</v>
      </c>
      <c r="AC22" s="2"/>
      <c r="AD22" s="4"/>
    </row>
    <row r="23" spans="2:30" x14ac:dyDescent="0.15">
      <c r="C23" s="3">
        <f>基礎式!C178</f>
        <v>-1.5000000000000004</v>
      </c>
      <c r="D23" s="2">
        <f ca="1">基礎式!F178</f>
        <v>-3.800126801832656E-2</v>
      </c>
      <c r="E23" s="30">
        <f ca="1">基礎式!J178</f>
        <v>0.15808994778630656</v>
      </c>
      <c r="F23" s="3">
        <f t="shared" si="6"/>
        <v>0</v>
      </c>
      <c r="G23" s="2">
        <f t="shared" si="7"/>
        <v>0.5</v>
      </c>
      <c r="H23" s="4">
        <f t="shared" si="8"/>
        <v>0</v>
      </c>
      <c r="I23" s="16">
        <f t="shared" si="0"/>
        <v>-1.5000000000000004</v>
      </c>
      <c r="J23" s="2">
        <f t="shared" ca="1" si="1"/>
        <v>0.46199873198167346</v>
      </c>
      <c r="K23" s="4">
        <f t="shared" ca="1" si="2"/>
        <v>0.15808994778630656</v>
      </c>
      <c r="N23" s="25">
        <f t="array" aca="1" ref="N23:P23" ca="1">MMULT(I23:K23,$N$13:$P$15)</f>
        <v>-0.88690991086589743</v>
      </c>
      <c r="O23" s="26">
        <f ca="1"/>
        <v>1.0100992043040797</v>
      </c>
      <c r="P23" s="27">
        <f ca="1"/>
        <v>-0.82554567857621519</v>
      </c>
      <c r="S23" s="32">
        <f t="shared" ca="1" si="3"/>
        <v>-0.88690991086589743</v>
      </c>
      <c r="T23" s="26"/>
      <c r="U23" s="26">
        <f t="shared" ca="1" si="9"/>
        <v>1.0100992043040797</v>
      </c>
      <c r="V23" s="26"/>
      <c r="W23" s="26"/>
      <c r="X23" s="26"/>
      <c r="Y23" s="27"/>
      <c r="AA23" s="20">
        <f t="shared" si="4"/>
        <v>-1.5000000000000004</v>
      </c>
      <c r="AB23" s="16">
        <f t="shared" si="5"/>
        <v>1.1250000000000007</v>
      </c>
      <c r="AC23" s="2"/>
      <c r="AD23" s="4"/>
    </row>
    <row r="24" spans="2:30" x14ac:dyDescent="0.15">
      <c r="C24" s="3">
        <f>基礎式!C179</f>
        <v>-1.2000000000000004</v>
      </c>
      <c r="D24" s="2">
        <f ca="1">基礎式!F179</f>
        <v>-5.6975396145204284E-2</v>
      </c>
      <c r="E24" s="30">
        <f ca="1">基礎式!J179</f>
        <v>0.2370246539498532</v>
      </c>
      <c r="F24" s="3">
        <f t="shared" si="6"/>
        <v>0</v>
      </c>
      <c r="G24" s="2">
        <f t="shared" si="7"/>
        <v>0.5</v>
      </c>
      <c r="H24" s="4">
        <f t="shared" si="8"/>
        <v>0</v>
      </c>
      <c r="I24" s="16">
        <f t="shared" si="0"/>
        <v>-1.2000000000000004</v>
      </c>
      <c r="J24" s="2">
        <f t="shared" ca="1" si="1"/>
        <v>0.4430246038547957</v>
      </c>
      <c r="K24" s="4">
        <f t="shared" ca="1" si="2"/>
        <v>0.2370246539498532</v>
      </c>
      <c r="N24" s="25">
        <f t="array" aca="1" ref="N24:P24" ca="1">MMULT(I24:K24,$N$13:$P$15)</f>
        <v>-0.80526937164378876</v>
      </c>
      <c r="O24" s="26">
        <f ca="1"/>
        <v>0.84402964022299032</v>
      </c>
      <c r="P24" s="27">
        <f ca="1"/>
        <v>-0.57585301225070828</v>
      </c>
      <c r="S24" s="32">
        <f t="shared" ca="1" si="3"/>
        <v>-0.80526937164378876</v>
      </c>
      <c r="T24" s="26"/>
      <c r="U24" s="26">
        <f t="shared" ca="1" si="9"/>
        <v>0.84402964022299032</v>
      </c>
      <c r="V24" s="26"/>
      <c r="W24" s="26"/>
      <c r="X24" s="26"/>
      <c r="Y24" s="27"/>
      <c r="AA24" s="20">
        <f t="shared" si="4"/>
        <v>-1.2000000000000004</v>
      </c>
      <c r="AB24" s="16">
        <f t="shared" si="5"/>
        <v>0.72000000000000053</v>
      </c>
      <c r="AC24" s="2"/>
      <c r="AD24" s="4"/>
    </row>
    <row r="25" spans="2:30" x14ac:dyDescent="0.15">
      <c r="C25" s="3">
        <f>基礎式!C180</f>
        <v>-0.90000000000000036</v>
      </c>
      <c r="D25" s="2">
        <f ca="1">基礎式!F180</f>
        <v>-7.8071067063429561E-2</v>
      </c>
      <c r="E25" s="30">
        <f ca="1">基礎式!J180</f>
        <v>0.32478523900114653</v>
      </c>
      <c r="F25" s="3">
        <f t="shared" si="6"/>
        <v>0</v>
      </c>
      <c r="G25" s="2">
        <f t="shared" si="7"/>
        <v>0.5</v>
      </c>
      <c r="H25" s="4">
        <f t="shared" si="8"/>
        <v>0</v>
      </c>
      <c r="I25" s="16">
        <f t="shared" si="0"/>
        <v>-0.90000000000000036</v>
      </c>
      <c r="J25" s="2">
        <f t="shared" ca="1" si="1"/>
        <v>0.42192893293657041</v>
      </c>
      <c r="K25" s="4">
        <f t="shared" ca="1" si="2"/>
        <v>0.32478523900114653</v>
      </c>
      <c r="N25" s="25">
        <f t="array" aca="1" ref="N25:P25" ca="1">MMULT(I25:K25,$N$13:$P$15)</f>
        <v>-0.73127226774919363</v>
      </c>
      <c r="O25" s="26">
        <f ca="1"/>
        <v>0.67391629646744167</v>
      </c>
      <c r="P25" s="27">
        <f ca="1"/>
        <v>-0.32339939965711839</v>
      </c>
      <c r="S25" s="32">
        <f t="shared" ca="1" si="3"/>
        <v>-0.73127226774919363</v>
      </c>
      <c r="T25" s="26"/>
      <c r="U25" s="26">
        <f t="shared" ca="1" si="9"/>
        <v>0.67391629646744167</v>
      </c>
      <c r="V25" s="26"/>
      <c r="W25" s="26"/>
      <c r="X25" s="26"/>
      <c r="Y25" s="27"/>
      <c r="AA25" s="20">
        <f t="shared" si="4"/>
        <v>-0.90000000000000036</v>
      </c>
      <c r="AB25" s="16">
        <f t="shared" si="5"/>
        <v>0.4050000000000003</v>
      </c>
      <c r="AC25" s="2"/>
      <c r="AD25" s="4"/>
    </row>
    <row r="26" spans="2:30" x14ac:dyDescent="0.15">
      <c r="C26" s="3">
        <f>基礎式!C181</f>
        <v>-0.60000000000000031</v>
      </c>
      <c r="D26" s="2">
        <f ca="1">基礎式!F181</f>
        <v>-9.7770170760871328E-2</v>
      </c>
      <c r="E26" s="30">
        <f ca="1">基礎式!J181</f>
        <v>0.40673593268493968</v>
      </c>
      <c r="F26" s="3">
        <f t="shared" si="6"/>
        <v>0</v>
      </c>
      <c r="G26" s="2">
        <f t="shared" si="7"/>
        <v>0.5</v>
      </c>
      <c r="H26" s="4">
        <f t="shared" si="8"/>
        <v>0</v>
      </c>
      <c r="I26" s="16">
        <f t="shared" si="0"/>
        <v>-0.60000000000000031</v>
      </c>
      <c r="J26" s="2">
        <f t="shared" ca="1" si="1"/>
        <v>0.40222982923912864</v>
      </c>
      <c r="K26" s="4">
        <f t="shared" ca="1" si="2"/>
        <v>0.40673593268493968</v>
      </c>
      <c r="N26" s="25">
        <f t="array" aca="1" ref="N26:P26" ca="1">MMULT(I26:K26,$N$13:$P$15)</f>
        <v>-0.6522436503371154</v>
      </c>
      <c r="O26" s="26">
        <f ca="1"/>
        <v>0.50646488824505898</v>
      </c>
      <c r="P26" s="27">
        <f ca="1"/>
        <v>-7.2763260211878317E-2</v>
      </c>
      <c r="S26" s="32">
        <f t="shared" ca="1" si="3"/>
        <v>-0.6522436503371154</v>
      </c>
      <c r="T26" s="26"/>
      <c r="U26" s="26">
        <f t="shared" ca="1" si="9"/>
        <v>0.50646488824505898</v>
      </c>
      <c r="V26" s="26"/>
      <c r="W26" s="26"/>
      <c r="X26" s="26"/>
      <c r="Y26" s="27"/>
      <c r="AA26" s="20">
        <f t="shared" si="4"/>
        <v>-0.60000000000000031</v>
      </c>
      <c r="AB26" s="16">
        <f t="shared" si="5"/>
        <v>0.18000000000000019</v>
      </c>
      <c r="AC26" s="2"/>
      <c r="AD26" s="4"/>
    </row>
    <row r="27" spans="2:30" x14ac:dyDescent="0.15">
      <c r="C27" s="3">
        <f>基礎式!C182</f>
        <v>-0.30000000000000032</v>
      </c>
      <c r="D27" s="2">
        <f ca="1">基礎式!F182</f>
        <v>-0.11190155684812657</v>
      </c>
      <c r="E27" s="30">
        <f ca="1">基礎式!J182</f>
        <v>0.46552423647535346</v>
      </c>
      <c r="F27" s="3">
        <f t="shared" si="6"/>
        <v>0</v>
      </c>
      <c r="G27" s="2">
        <f t="shared" si="7"/>
        <v>0.5</v>
      </c>
      <c r="H27" s="4">
        <f t="shared" si="8"/>
        <v>0</v>
      </c>
      <c r="I27" s="16">
        <f t="shared" si="0"/>
        <v>-0.30000000000000032</v>
      </c>
      <c r="J27" s="2">
        <f t="shared" ca="1" si="1"/>
        <v>0.38809844315187342</v>
      </c>
      <c r="K27" s="4">
        <f t="shared" ca="1" si="2"/>
        <v>0.46552423647535346</v>
      </c>
      <c r="N27" s="25">
        <f t="array" aca="1" ref="N27:P27" ca="1">MMULT(I27:K27,$N$13:$P$15)</f>
        <v>-0.55315581486501064</v>
      </c>
      <c r="O27" s="26">
        <f ca="1"/>
        <v>0.34962586238754079</v>
      </c>
      <c r="P27" s="27">
        <f ca="1"/>
        <v>0.17062712900844174</v>
      </c>
      <c r="S27" s="32">
        <f t="shared" ca="1" si="3"/>
        <v>-0.55315581486501064</v>
      </c>
      <c r="T27" s="26"/>
      <c r="U27" s="26">
        <f t="shared" ca="1" si="9"/>
        <v>0.34962586238754079</v>
      </c>
      <c r="V27" s="26"/>
      <c r="W27" s="26"/>
      <c r="X27" s="26"/>
      <c r="Y27" s="27"/>
      <c r="AA27" s="20">
        <f t="shared" si="4"/>
        <v>-0.30000000000000032</v>
      </c>
      <c r="AB27" s="16">
        <f t="shared" si="5"/>
        <v>4.5000000000000095E-2</v>
      </c>
      <c r="AC27" s="2"/>
      <c r="AD27" s="4"/>
    </row>
    <row r="28" spans="2:30" x14ac:dyDescent="0.15">
      <c r="C28" s="3">
        <f>基礎式!C183</f>
        <v>0</v>
      </c>
      <c r="D28" s="2">
        <f ca="1">基礎式!F183</f>
        <v>-0.11705214603029947</v>
      </c>
      <c r="E28" s="30">
        <f ca="1">基礎式!J183</f>
        <v>0.48695132081595355</v>
      </c>
      <c r="F28" s="3">
        <f t="shared" si="6"/>
        <v>0</v>
      </c>
      <c r="G28" s="2">
        <f t="shared" si="7"/>
        <v>0.5</v>
      </c>
      <c r="H28" s="4">
        <f t="shared" si="8"/>
        <v>0</v>
      </c>
      <c r="I28" s="16">
        <f t="shared" si="0"/>
        <v>0</v>
      </c>
      <c r="J28" s="2">
        <f t="shared" ca="1" si="1"/>
        <v>0.38294785396970055</v>
      </c>
      <c r="K28" s="4">
        <f t="shared" ca="1" si="2"/>
        <v>0.48695132081595355</v>
      </c>
      <c r="N28" s="25">
        <f t="array" aca="1" ref="N28:P28" ca="1">MMULT(I28:K28,$N$13:$P$15)</f>
        <v>-0.42171221423300187</v>
      </c>
      <c r="O28" s="26">
        <f ca="1"/>
        <v>0.20990473965850581</v>
      </c>
      <c r="P28" s="27">
        <f ca="1"/>
        <v>0.40233003410135126</v>
      </c>
      <c r="S28" s="32">
        <f t="shared" ca="1" si="3"/>
        <v>-0.42171221423300187</v>
      </c>
      <c r="T28" s="26"/>
      <c r="U28" s="26">
        <f t="shared" ca="1" si="9"/>
        <v>0.20990473965850581</v>
      </c>
      <c r="V28" s="26"/>
      <c r="W28" s="26"/>
      <c r="X28" s="26"/>
      <c r="Y28" s="27"/>
      <c r="AA28" s="20">
        <f t="shared" si="4"/>
        <v>0</v>
      </c>
      <c r="AB28" s="16">
        <f t="shared" si="5"/>
        <v>0</v>
      </c>
      <c r="AC28" s="2"/>
      <c r="AD28" s="4"/>
    </row>
    <row r="29" spans="2:30" x14ac:dyDescent="0.15">
      <c r="C29" s="3">
        <f>基礎式!C184</f>
        <v>0.3</v>
      </c>
      <c r="D29" s="2">
        <f ca="1">基礎式!F184</f>
        <v>-0.11190155684812658</v>
      </c>
      <c r="E29" s="30">
        <f ca="1">基礎式!J184</f>
        <v>0.46552423647535357</v>
      </c>
      <c r="F29" s="3">
        <f t="shared" si="6"/>
        <v>0</v>
      </c>
      <c r="G29" s="2">
        <f t="shared" si="7"/>
        <v>0.5</v>
      </c>
      <c r="H29" s="4">
        <f t="shared" si="8"/>
        <v>0</v>
      </c>
      <c r="I29" s="16">
        <f t="shared" si="0"/>
        <v>0.3</v>
      </c>
      <c r="J29" s="2">
        <f t="shared" ca="1" si="1"/>
        <v>0.38809844315187342</v>
      </c>
      <c r="K29" s="4">
        <f t="shared" ca="1" si="2"/>
        <v>0.46552423647535357</v>
      </c>
      <c r="N29" s="25">
        <f t="array" aca="1" ref="N29:P29" ca="1">MMULT(I29:K29,$N$13:$P$15)</f>
        <v>-0.25315581486501054</v>
      </c>
      <c r="O29" s="26">
        <f ca="1"/>
        <v>8.9818241252209052E-2</v>
      </c>
      <c r="P29" s="27">
        <f ca="1"/>
        <v>0.62062712900844197</v>
      </c>
      <c r="S29" s="32">
        <f t="shared" ca="1" si="3"/>
        <v>-0.25315581486501054</v>
      </c>
      <c r="T29" s="26"/>
      <c r="U29" s="26">
        <f t="shared" ca="1" si="9"/>
        <v>8.9818241252209052E-2</v>
      </c>
      <c r="V29" s="26"/>
      <c r="W29" s="26"/>
      <c r="X29" s="26"/>
      <c r="Y29" s="27"/>
      <c r="AA29" s="20">
        <f t="shared" si="4"/>
        <v>0.3</v>
      </c>
      <c r="AB29" s="16">
        <f t="shared" si="5"/>
        <v>4.4999999999999998E-2</v>
      </c>
      <c r="AC29" s="2"/>
      <c r="AD29" s="4"/>
    </row>
    <row r="30" spans="2:30" x14ac:dyDescent="0.15">
      <c r="C30" s="3">
        <f>基礎式!C185</f>
        <v>0.6</v>
      </c>
      <c r="D30" s="2">
        <f ca="1">基礎式!F185</f>
        <v>-9.7770170760871342E-2</v>
      </c>
      <c r="E30" s="30">
        <f ca="1">基礎式!J185</f>
        <v>0.40673593268493974</v>
      </c>
      <c r="F30" s="3">
        <f t="shared" si="6"/>
        <v>0</v>
      </c>
      <c r="G30" s="2">
        <f t="shared" si="7"/>
        <v>0.5</v>
      </c>
      <c r="H30" s="4">
        <f t="shared" si="8"/>
        <v>0</v>
      </c>
      <c r="I30" s="16">
        <f t="shared" si="0"/>
        <v>0.6</v>
      </c>
      <c r="J30" s="2">
        <f t="shared" ca="1" si="1"/>
        <v>0.40222982923912864</v>
      </c>
      <c r="K30" s="4">
        <f t="shared" ca="1" si="2"/>
        <v>0.40673593268493974</v>
      </c>
      <c r="N30" s="25">
        <f t="array" aca="1" ref="N30:P30" ca="1">MMULT(I30:K30,$N$13:$P$15)</f>
        <v>-5.2243650337115144E-2</v>
      </c>
      <c r="O30" s="26">
        <f ca="1"/>
        <v>-1.3150354025604258E-2</v>
      </c>
      <c r="P30" s="27">
        <f ca="1"/>
        <v>0.82723673978812196</v>
      </c>
      <c r="S30" s="32">
        <f t="shared" ca="1" si="3"/>
        <v>-5.2243650337115144E-2</v>
      </c>
      <c r="T30" s="26"/>
      <c r="U30" s="26">
        <f t="shared" ca="1" si="9"/>
        <v>-1.3150354025604258E-2</v>
      </c>
      <c r="V30" s="26"/>
      <c r="W30" s="26"/>
      <c r="X30" s="26"/>
      <c r="Y30" s="27"/>
      <c r="AA30" s="20">
        <f t="shared" si="4"/>
        <v>0.6</v>
      </c>
      <c r="AB30" s="16">
        <f t="shared" si="5"/>
        <v>0.18</v>
      </c>
      <c r="AC30" s="2"/>
      <c r="AD30" s="4"/>
    </row>
    <row r="31" spans="2:30" x14ac:dyDescent="0.15">
      <c r="C31" s="3">
        <f>基礎式!C186</f>
        <v>0.89999999999999991</v>
      </c>
      <c r="D31" s="2">
        <f ca="1">基礎式!F186</f>
        <v>-7.8071067063429603E-2</v>
      </c>
      <c r="E31" s="30">
        <f ca="1">基礎式!J186</f>
        <v>0.3247852390011467</v>
      </c>
      <c r="F31" s="3">
        <f t="shared" si="6"/>
        <v>0</v>
      </c>
      <c r="G31" s="2">
        <f t="shared" si="7"/>
        <v>0.5</v>
      </c>
      <c r="H31" s="4">
        <f t="shared" si="8"/>
        <v>0</v>
      </c>
      <c r="I31" s="16">
        <f t="shared" si="0"/>
        <v>0.89999999999999991</v>
      </c>
      <c r="J31" s="2">
        <f t="shared" ca="1" si="1"/>
        <v>0.42192893293657041</v>
      </c>
      <c r="K31" s="4">
        <f t="shared" ca="1" si="2"/>
        <v>0.3247852390011467</v>
      </c>
      <c r="N31" s="25">
        <f t="array" aca="1" ref="N31:P31" ca="1">MMULT(I31:K31,$N$13:$P$15)</f>
        <v>0.16872773225080662</v>
      </c>
      <c r="O31" s="26">
        <f ca="1"/>
        <v>-0.10550656693855319</v>
      </c>
      <c r="P31" s="27">
        <f ca="1"/>
        <v>1.0266006003428818</v>
      </c>
      <c r="S31" s="32">
        <f t="shared" ca="1" si="3"/>
        <v>0.16872773225080662</v>
      </c>
      <c r="T31" s="26"/>
      <c r="U31" s="26">
        <f t="shared" ca="1" si="9"/>
        <v>-0.10550656693855319</v>
      </c>
      <c r="V31" s="26"/>
      <c r="W31" s="26"/>
      <c r="X31" s="26"/>
      <c r="Y31" s="27"/>
      <c r="AA31" s="20">
        <f t="shared" si="4"/>
        <v>0.89999999999999991</v>
      </c>
      <c r="AB31" s="16">
        <f t="shared" si="5"/>
        <v>0.40499999999999992</v>
      </c>
      <c r="AC31" s="2"/>
      <c r="AD31" s="4"/>
    </row>
    <row r="32" spans="2:30" x14ac:dyDescent="0.15">
      <c r="C32" s="3">
        <f>基礎式!C187</f>
        <v>1.2</v>
      </c>
      <c r="D32" s="2">
        <f ca="1">基礎式!F187</f>
        <v>-5.6975396145204325E-2</v>
      </c>
      <c r="E32" s="30">
        <f ca="1">基礎式!J187</f>
        <v>0.23702465394985334</v>
      </c>
      <c r="F32" s="3">
        <f t="shared" si="6"/>
        <v>0</v>
      </c>
      <c r="G32" s="2">
        <f t="shared" si="7"/>
        <v>0.5</v>
      </c>
      <c r="H32" s="4">
        <f t="shared" si="8"/>
        <v>0</v>
      </c>
      <c r="I32" s="16">
        <f t="shared" si="0"/>
        <v>1.2</v>
      </c>
      <c r="J32" s="2">
        <f t="shared" ca="1" si="1"/>
        <v>0.4430246038547957</v>
      </c>
      <c r="K32" s="4">
        <f t="shared" ca="1" si="2"/>
        <v>0.23702465394985334</v>
      </c>
      <c r="N32" s="25">
        <f t="array" aca="1" ref="N32:P32" ca="1">MMULT(I32:K32,$N$13:$P$15)</f>
        <v>0.39473062835621153</v>
      </c>
      <c r="O32" s="26">
        <f ca="1"/>
        <v>-0.1952008443183359</v>
      </c>
      <c r="P32" s="27">
        <f ca="1"/>
        <v>1.2241469877492921</v>
      </c>
      <c r="S32" s="32">
        <f t="shared" ca="1" si="3"/>
        <v>0.39473062835621153</v>
      </c>
      <c r="T32" s="26"/>
      <c r="U32" s="26">
        <f t="shared" ca="1" si="9"/>
        <v>-0.1952008443183359</v>
      </c>
      <c r="V32" s="26"/>
      <c r="W32" s="26"/>
      <c r="X32" s="26"/>
      <c r="Y32" s="27"/>
      <c r="AA32" s="20">
        <f t="shared" si="4"/>
        <v>1.2</v>
      </c>
      <c r="AB32" s="16">
        <f t="shared" si="5"/>
        <v>0.72</v>
      </c>
      <c r="AC32" s="2"/>
      <c r="AD32" s="4"/>
    </row>
    <row r="33" spans="2:30" x14ac:dyDescent="0.15">
      <c r="C33" s="3">
        <f>基礎式!C188</f>
        <v>1.5</v>
      </c>
      <c r="D33" s="2">
        <f ca="1">基礎式!F188</f>
        <v>-3.8001268018326588E-2</v>
      </c>
      <c r="E33" s="30">
        <f ca="1">基礎式!J188</f>
        <v>0.15808994778630664</v>
      </c>
      <c r="F33" s="3">
        <f t="shared" si="6"/>
        <v>0</v>
      </c>
      <c r="G33" s="2">
        <f t="shared" si="7"/>
        <v>0.5</v>
      </c>
      <c r="H33" s="4">
        <f t="shared" si="8"/>
        <v>0</v>
      </c>
      <c r="I33" s="16">
        <f t="shared" si="0"/>
        <v>1.5</v>
      </c>
      <c r="J33" s="2">
        <f t="shared" ca="1" si="1"/>
        <v>0.46199873198167341</v>
      </c>
      <c r="K33" s="4">
        <f t="shared" ca="1" si="2"/>
        <v>0.15808994778630664</v>
      </c>
      <c r="N33" s="25">
        <f t="array" aca="1" ref="N33:P33" ca="1">MMULT(I33:K33,$N$13:$P$15)</f>
        <v>0.61309008913410323</v>
      </c>
      <c r="O33" s="26">
        <f ca="1"/>
        <v>-0.28893890137257816</v>
      </c>
      <c r="P33" s="27">
        <f ca="1"/>
        <v>1.4244543214237853</v>
      </c>
      <c r="S33" s="32">
        <f t="shared" ca="1" si="3"/>
        <v>0.61309008913410323</v>
      </c>
      <c r="T33" s="26"/>
      <c r="U33" s="26">
        <f t="shared" ca="1" si="9"/>
        <v>-0.28893890137257816</v>
      </c>
      <c r="V33" s="26"/>
      <c r="W33" s="26"/>
      <c r="X33" s="26"/>
      <c r="Y33" s="27"/>
      <c r="AA33" s="20">
        <f t="shared" si="4"/>
        <v>1.5</v>
      </c>
      <c r="AB33" s="16">
        <f t="shared" si="5"/>
        <v>1.125</v>
      </c>
      <c r="AC33" s="2"/>
      <c r="AD33" s="4"/>
    </row>
    <row r="34" spans="2:30" x14ac:dyDescent="0.15">
      <c r="C34" s="3">
        <f>基礎式!C189</f>
        <v>1.8</v>
      </c>
      <c r="D34" s="2">
        <f ca="1">基礎式!F189</f>
        <v>-2.3164467424341563E-2</v>
      </c>
      <c r="E34" s="30">
        <f ca="1">基礎式!J189</f>
        <v>9.636703290652511E-2</v>
      </c>
      <c r="F34" s="3">
        <f t="shared" si="6"/>
        <v>0</v>
      </c>
      <c r="G34" s="2">
        <f t="shared" si="7"/>
        <v>0.5</v>
      </c>
      <c r="H34" s="4">
        <f t="shared" si="8"/>
        <v>0</v>
      </c>
      <c r="I34" s="16">
        <f t="shared" si="0"/>
        <v>1.8</v>
      </c>
      <c r="J34" s="2">
        <f t="shared" ca="1" si="1"/>
        <v>0.47683553257565842</v>
      </c>
      <c r="K34" s="4">
        <f t="shared" ca="1" si="2"/>
        <v>9.636703290652511E-2</v>
      </c>
      <c r="N34" s="25">
        <f t="array" aca="1" ref="N34:P34" ca="1">MMULT(I34:K34,$N$13:$P$15)</f>
        <v>0.81654370141561849</v>
      </c>
      <c r="O34" s="26">
        <f ca="1"/>
        <v>-0.39056293699502348</v>
      </c>
      <c r="P34" s="27">
        <f ca="1"/>
        <v>1.6301459155800202</v>
      </c>
      <c r="S34" s="32">
        <f t="shared" ca="1" si="3"/>
        <v>0.81654370141561849</v>
      </c>
      <c r="T34" s="26"/>
      <c r="U34" s="26">
        <f t="shared" ca="1" si="9"/>
        <v>-0.39056293699502348</v>
      </c>
      <c r="V34" s="26"/>
      <c r="W34" s="26"/>
      <c r="X34" s="26"/>
      <c r="Y34" s="27"/>
      <c r="AA34" s="20">
        <f t="shared" si="4"/>
        <v>1.8</v>
      </c>
      <c r="AB34" s="16">
        <f t="shared" si="5"/>
        <v>1.62</v>
      </c>
      <c r="AC34" s="2"/>
      <c r="AD34" s="4"/>
    </row>
    <row r="35" spans="2:30" x14ac:dyDescent="0.15">
      <c r="C35" s="3">
        <f>基礎式!C190</f>
        <v>2.1</v>
      </c>
      <c r="D35" s="2">
        <f ca="1">基礎式!F190</f>
        <v>-1.2905060587857833E-2</v>
      </c>
      <c r="E35" s="30">
        <f ca="1">基礎式!J190</f>
        <v>5.3686638917671795E-2</v>
      </c>
      <c r="F35" s="3">
        <f t="shared" si="6"/>
        <v>0</v>
      </c>
      <c r="G35" s="2">
        <f t="shared" si="7"/>
        <v>0.5</v>
      </c>
      <c r="H35" s="4">
        <f t="shared" si="8"/>
        <v>0</v>
      </c>
      <c r="I35" s="16">
        <f t="shared" si="0"/>
        <v>2.1</v>
      </c>
      <c r="J35" s="2">
        <f t="shared" ca="1" si="1"/>
        <v>0.48709493941214216</v>
      </c>
      <c r="K35" s="4">
        <f t="shared" ca="1" si="2"/>
        <v>5.3686638917671795E-2</v>
      </c>
      <c r="N35" s="25">
        <f t="array" aca="1" ref="N35:P35" ca="1">MMULT(I35:K35,$N$13:$P$15)</f>
        <v>1.0035060068534942</v>
      </c>
      <c r="O35" s="26">
        <f ca="1"/>
        <v>-0.50091174211732126</v>
      </c>
      <c r="P35" s="27">
        <f ca="1"/>
        <v>1.8417944662793244</v>
      </c>
      <c r="S35" s="32">
        <f t="shared" ca="1" si="3"/>
        <v>1.0035060068534942</v>
      </c>
      <c r="T35" s="26"/>
      <c r="U35" s="26">
        <f t="shared" ca="1" si="9"/>
        <v>-0.50091174211732126</v>
      </c>
      <c r="V35" s="26"/>
      <c r="W35" s="26"/>
      <c r="X35" s="26"/>
      <c r="Y35" s="27"/>
      <c r="AA35" s="20">
        <f t="shared" si="4"/>
        <v>2.1</v>
      </c>
      <c r="AB35" s="16">
        <f t="shared" si="5"/>
        <v>2.2050000000000001</v>
      </c>
      <c r="AC35" s="2"/>
      <c r="AD35" s="4"/>
    </row>
    <row r="36" spans="2:30" x14ac:dyDescent="0.15">
      <c r="C36" s="3">
        <f>基礎式!C191</f>
        <v>2.4</v>
      </c>
      <c r="D36" s="2">
        <f ca="1">基礎式!F191</f>
        <v>-6.570694456637249E-3</v>
      </c>
      <c r="E36" s="30">
        <f ca="1">基礎式!J191</f>
        <v>2.7334896905771719E-2</v>
      </c>
      <c r="F36" s="3">
        <f t="shared" si="6"/>
        <v>0</v>
      </c>
      <c r="G36" s="2">
        <f t="shared" si="7"/>
        <v>0.5</v>
      </c>
      <c r="H36" s="4">
        <f t="shared" si="8"/>
        <v>0</v>
      </c>
      <c r="I36" s="16">
        <f t="shared" si="0"/>
        <v>2.4</v>
      </c>
      <c r="J36" s="2">
        <f t="shared" ca="1" si="1"/>
        <v>0.49342930554336273</v>
      </c>
      <c r="K36" s="4">
        <f t="shared" ca="1" si="2"/>
        <v>2.7334896905771719E-2</v>
      </c>
      <c r="N36" s="25">
        <f t="array" aca="1" ref="N36:P36" ca="1">MMULT(I36:K36,$N$13:$P$15)</f>
        <v>1.1763272848697732</v>
      </c>
      <c r="O36" s="26">
        <f ca="1"/>
        <v>-0.61874189519550304</v>
      </c>
      <c r="P36" s="27">
        <f ca="1"/>
        <v>2.058551010336795</v>
      </c>
      <c r="S36" s="32">
        <f t="shared" ca="1" si="3"/>
        <v>1.1763272848697732</v>
      </c>
      <c r="T36" s="26"/>
      <c r="U36" s="26">
        <f t="shared" ca="1" si="9"/>
        <v>-0.61874189519550304</v>
      </c>
      <c r="V36" s="26"/>
      <c r="W36" s="26"/>
      <c r="X36" s="26"/>
      <c r="Y36" s="27"/>
      <c r="AA36" s="20">
        <f t="shared" si="4"/>
        <v>2.4</v>
      </c>
      <c r="AB36" s="16">
        <f t="shared" si="5"/>
        <v>2.88</v>
      </c>
      <c r="AC36" s="2"/>
      <c r="AD36" s="4"/>
    </row>
    <row r="37" spans="2:30" x14ac:dyDescent="0.15">
      <c r="C37" s="3">
        <f>基礎式!C192</f>
        <v>2.6999999999999997</v>
      </c>
      <c r="D37" s="2">
        <f ca="1">基礎式!F192</f>
        <v>-3.0575670807381438E-3</v>
      </c>
      <c r="E37" s="30">
        <f ca="1">基礎式!J192</f>
        <v>1.2719855029940361E-2</v>
      </c>
      <c r="F37" s="3">
        <f t="shared" si="6"/>
        <v>0</v>
      </c>
      <c r="G37" s="2">
        <f t="shared" si="7"/>
        <v>0.5</v>
      </c>
      <c r="H37" s="4">
        <f t="shared" si="8"/>
        <v>0</v>
      </c>
      <c r="I37" s="16">
        <f t="shared" si="0"/>
        <v>2.6999999999999997</v>
      </c>
      <c r="J37" s="2">
        <f t="shared" ca="1" si="1"/>
        <v>0.49694243291926188</v>
      </c>
      <c r="K37" s="4">
        <f t="shared" ca="1" si="2"/>
        <v>1.2719855029940361E-2</v>
      </c>
      <c r="N37" s="25">
        <f t="array" aca="1" ref="N37:P37" ca="1">MMULT(I37:K37,$N$13:$P$15)</f>
        <v>1.3389842824116165</v>
      </c>
      <c r="O37" s="26">
        <f ca="1"/>
        <v>-0.74194948773995184</v>
      </c>
      <c r="P37" s="27">
        <f ca="1"/>
        <v>2.2789790752538228</v>
      </c>
      <c r="S37" s="32">
        <f t="shared" ca="1" si="3"/>
        <v>1.3389842824116165</v>
      </c>
      <c r="T37" s="26"/>
      <c r="U37" s="26">
        <f t="shared" ca="1" si="9"/>
        <v>-0.74194948773995184</v>
      </c>
      <c r="V37" s="26"/>
      <c r="W37" s="26"/>
      <c r="X37" s="26"/>
      <c r="Y37" s="27"/>
      <c r="AA37" s="20">
        <f t="shared" si="4"/>
        <v>2.6999999999999997</v>
      </c>
      <c r="AB37" s="16">
        <f t="shared" si="5"/>
        <v>3.6449999999999991</v>
      </c>
      <c r="AC37" s="2"/>
      <c r="AD37" s="4"/>
    </row>
    <row r="38" spans="2:30" x14ac:dyDescent="0.15">
      <c r="C38" s="3">
        <f>基礎式!C193</f>
        <v>2.9999999999999996</v>
      </c>
      <c r="D38" s="2">
        <f ca="1">基礎式!F193</f>
        <v>-1.3003318850444321E-3</v>
      </c>
      <c r="E38" s="30">
        <f ca="1">基礎式!J193</f>
        <v>5.4095405372369572E-3</v>
      </c>
      <c r="F38" s="3">
        <f t="shared" si="6"/>
        <v>0</v>
      </c>
      <c r="G38" s="2">
        <f t="shared" si="7"/>
        <v>0.5</v>
      </c>
      <c r="H38" s="4">
        <f t="shared" si="8"/>
        <v>0</v>
      </c>
      <c r="I38" s="16">
        <f t="shared" si="0"/>
        <v>2.9999999999999996</v>
      </c>
      <c r="J38" s="2">
        <f t="shared" ca="1" si="1"/>
        <v>0.49869966811495559</v>
      </c>
      <c r="K38" s="4">
        <f t="shared" ca="1" si="2"/>
        <v>5.4095405372369572E-3</v>
      </c>
      <c r="N38" s="25">
        <f t="array" aca="1" ref="N38:P38" ca="1">MMULT(I38:K38,$N$13:$P$15)</f>
        <v>1.495315200471951</v>
      </c>
      <c r="O38" s="26">
        <f ca="1"/>
        <v>-0.8685039093645468</v>
      </c>
      <c r="P38" s="27">
        <f ca="1"/>
        <v>2.501692233821502</v>
      </c>
      <c r="S38" s="32">
        <f t="shared" ca="1" si="3"/>
        <v>1.495315200471951</v>
      </c>
      <c r="T38" s="26"/>
      <c r="U38" s="26">
        <f t="shared" ca="1" si="9"/>
        <v>-0.8685039093645468</v>
      </c>
      <c r="V38" s="26"/>
      <c r="W38" s="26"/>
      <c r="X38" s="26"/>
      <c r="Y38" s="27"/>
      <c r="AA38" s="20">
        <f t="shared" si="4"/>
        <v>2.9999999999999996</v>
      </c>
      <c r="AB38" s="16">
        <f t="shared" si="5"/>
        <v>4.4999999999999982</v>
      </c>
      <c r="AC38" s="2"/>
      <c r="AD38" s="4"/>
    </row>
    <row r="39" spans="2:30" x14ac:dyDescent="0.15">
      <c r="C39" s="3"/>
      <c r="D39" s="2"/>
      <c r="E39" s="30"/>
      <c r="F39" s="3"/>
      <c r="G39" s="2"/>
      <c r="H39" s="4"/>
      <c r="I39" s="16"/>
      <c r="J39" s="2"/>
      <c r="K39" s="4"/>
      <c r="N39" s="25"/>
      <c r="O39" s="26"/>
      <c r="P39" s="27"/>
      <c r="S39" s="32"/>
      <c r="T39" s="26"/>
      <c r="U39" s="26"/>
      <c r="V39" s="26"/>
      <c r="W39" s="26"/>
      <c r="X39" s="26"/>
      <c r="Y39" s="27"/>
      <c r="AA39" s="20"/>
      <c r="AB39" s="16"/>
      <c r="AC39" s="2"/>
      <c r="AD39" s="4"/>
    </row>
    <row r="40" spans="2:30" x14ac:dyDescent="0.15">
      <c r="B40" t="s">
        <v>64</v>
      </c>
      <c r="C40" s="3">
        <f>C18</f>
        <v>-3</v>
      </c>
      <c r="D40" s="2">
        <f ca="1">基礎式!G173</f>
        <v>-1.5345092275825933E-2</v>
      </c>
      <c r="E40" s="30">
        <f ca="1">基礎式!K173</f>
        <v>1.793599721457665E-2</v>
      </c>
      <c r="F40" s="3">
        <v>0</v>
      </c>
      <c r="G40" s="2">
        <v>1.5</v>
      </c>
      <c r="H40" s="4">
        <v>0</v>
      </c>
      <c r="I40" s="16">
        <f>C40+F40</f>
        <v>-3</v>
      </c>
      <c r="J40" s="2">
        <f ca="1">D40+G40</f>
        <v>1.484654907724174</v>
      </c>
      <c r="K40" s="4">
        <f ca="1">E40+H40</f>
        <v>1.793599721457665E-2</v>
      </c>
      <c r="N40" s="25">
        <f t="array" aca="1" ref="N40:P40" ca="1">MMULT(I40:K40,$N$13:$P$15)</f>
        <v>-1.5155330292300309</v>
      </c>
      <c r="O40" s="26">
        <f ca="1"/>
        <v>2.5803029723153901</v>
      </c>
      <c r="P40" s="27">
        <f ca="1"/>
        <v>-1.4999060315228978</v>
      </c>
      <c r="S40" s="32">
        <f ca="1">N40</f>
        <v>-1.5155330292300309</v>
      </c>
      <c r="T40" s="26"/>
      <c r="U40" s="26">
        <f ca="1">O40</f>
        <v>2.5803029723153901</v>
      </c>
      <c r="V40" s="26"/>
      <c r="W40" s="26"/>
      <c r="X40" s="26"/>
      <c r="Y40" s="27"/>
      <c r="Z40" t="s">
        <v>90</v>
      </c>
      <c r="AA40" s="20">
        <f>AA18</f>
        <v>-3</v>
      </c>
      <c r="AB40" s="16"/>
      <c r="AC40" s="2">
        <f ca="1">J106</f>
        <v>0.50003095399183528</v>
      </c>
      <c r="AD40" s="4"/>
    </row>
    <row r="41" spans="2:30" x14ac:dyDescent="0.15">
      <c r="C41" s="3">
        <f t="shared" ref="C41:C59" si="10">C19</f>
        <v>-2.7</v>
      </c>
      <c r="D41" s="2">
        <f ca="1">基礎式!G174</f>
        <v>-3.2473851160441408E-2</v>
      </c>
      <c r="E41" s="30">
        <f ca="1">基礎式!K174</f>
        <v>3.7956819906376491E-2</v>
      </c>
      <c r="F41" s="3">
        <f>F40</f>
        <v>0</v>
      </c>
      <c r="G41" s="2">
        <f>G40</f>
        <v>1.5</v>
      </c>
      <c r="H41" s="4">
        <f>H40</f>
        <v>0</v>
      </c>
      <c r="I41" s="16">
        <f t="shared" ref="I41:I60" si="11">C41+F41</f>
        <v>-2.7</v>
      </c>
      <c r="J41" s="2">
        <f t="shared" ref="J41:J60" ca="1" si="12">D41+G41</f>
        <v>1.4675261488395586</v>
      </c>
      <c r="K41" s="4">
        <f t="shared" ref="K41:K60" ca="1" si="13">E41+H41</f>
        <v>3.7956819906376491E-2</v>
      </c>
      <c r="N41" s="25">
        <f t="array" aca="1" ref="N41:P41" ca="1">MMULT(I41:K41,$N$13:$P$15)</f>
        <v>-1.3828715702857932</v>
      </c>
      <c r="O41" s="26">
        <f ca="1"/>
        <v>2.4305600157453986</v>
      </c>
      <c r="P41" s="27">
        <f ca="1"/>
        <v>-1.2748011404373247</v>
      </c>
      <c r="S41" s="32">
        <f t="shared" ref="S41:S60" ca="1" si="14">N41</f>
        <v>-1.3828715702857932</v>
      </c>
      <c r="T41" s="26"/>
      <c r="U41" s="26">
        <f t="shared" ref="U41:U60" ca="1" si="15">O41</f>
        <v>2.4305600157453986</v>
      </c>
      <c r="V41" s="26"/>
      <c r="W41" s="26"/>
      <c r="X41" s="26"/>
      <c r="Y41" s="27"/>
      <c r="AA41" s="20">
        <f t="shared" ref="AA41:AA60" si="16">AA19</f>
        <v>-2.7</v>
      </c>
      <c r="AB41" s="16"/>
      <c r="AC41" s="2">
        <f t="shared" ref="AC41:AC60" ca="1" si="17">J107</f>
        <v>0.50017114342843594</v>
      </c>
      <c r="AD41" s="4"/>
    </row>
    <row r="42" spans="2:30" x14ac:dyDescent="0.15">
      <c r="C42" s="3">
        <f t="shared" si="10"/>
        <v>-2.4000000000000004</v>
      </c>
      <c r="D42" s="2">
        <f ca="1">基礎式!G175</f>
        <v>-6.2032109748603959E-2</v>
      </c>
      <c r="E42" s="30">
        <f ca="1">基礎式!K175</f>
        <v>7.2505771074314954E-2</v>
      </c>
      <c r="F42" s="3">
        <f t="shared" ref="F42:F60" si="18">F41</f>
        <v>0</v>
      </c>
      <c r="G42" s="2">
        <f t="shared" ref="G42:G60" si="19">G41</f>
        <v>1.5</v>
      </c>
      <c r="H42" s="4">
        <f t="shared" ref="H42:H60" si="20">H41</f>
        <v>0</v>
      </c>
      <c r="I42" s="16">
        <f t="shared" si="11"/>
        <v>-2.4000000000000004</v>
      </c>
      <c r="J42" s="2">
        <f t="shared" ca="1" si="12"/>
        <v>1.4379678902513962</v>
      </c>
      <c r="K42" s="4">
        <f t="shared" ca="1" si="13"/>
        <v>7.2505771074314954E-2</v>
      </c>
      <c r="N42" s="25">
        <f t="array" aca="1" ref="N42:P42" ca="1">MMULT(I42:K42,$N$13:$P$15)</f>
        <v>-1.262791839671336</v>
      </c>
      <c r="O42" s="26">
        <f ca="1"/>
        <v>2.26642076455677</v>
      </c>
      <c r="P42" s="27">
        <f ca="1"/>
        <v>-1.0496201350386345</v>
      </c>
      <c r="S42" s="32">
        <f t="shared" ca="1" si="14"/>
        <v>-1.262791839671336</v>
      </c>
      <c r="T42" s="26"/>
      <c r="U42" s="26">
        <f t="shared" ca="1" si="15"/>
        <v>2.26642076455677</v>
      </c>
      <c r="V42" s="26"/>
      <c r="W42" s="26"/>
      <c r="X42" s="26"/>
      <c r="Y42" s="27"/>
      <c r="AA42" s="20">
        <f t="shared" si="16"/>
        <v>-2.4000000000000004</v>
      </c>
      <c r="AB42" s="16"/>
      <c r="AC42" s="2">
        <f t="shared" ca="1" si="17"/>
        <v>0.50079037061449161</v>
      </c>
      <c r="AD42" s="4"/>
    </row>
    <row r="43" spans="2:30" x14ac:dyDescent="0.15">
      <c r="C43" s="3">
        <f t="shared" si="10"/>
        <v>-2.1000000000000005</v>
      </c>
      <c r="D43" s="2">
        <f ca="1">基礎式!G176</f>
        <v>-0.10660397047583393</v>
      </c>
      <c r="E43" s="30">
        <f ca="1">基礎式!K176</f>
        <v>0.12460325967081583</v>
      </c>
      <c r="F43" s="3">
        <f t="shared" si="18"/>
        <v>0</v>
      </c>
      <c r="G43" s="2">
        <f t="shared" si="19"/>
        <v>1.5</v>
      </c>
      <c r="H43" s="4">
        <f t="shared" si="20"/>
        <v>0</v>
      </c>
      <c r="I43" s="16">
        <f t="shared" si="11"/>
        <v>-2.1000000000000005</v>
      </c>
      <c r="J43" s="2">
        <f t="shared" ca="1" si="12"/>
        <v>1.3933960295241661</v>
      </c>
      <c r="K43" s="4">
        <f t="shared" ca="1" si="13"/>
        <v>0.12460325967081583</v>
      </c>
      <c r="N43" s="25">
        <f t="array" aca="1" ref="N43:P43" ca="1">MMULT(I43:K43,$N$13:$P$15)</f>
        <v>-1.157909588269276</v>
      </c>
      <c r="O43" s="26">
        <f ca="1"/>
        <v>2.0848922181562566</v>
      </c>
      <c r="P43" s="27">
        <f ca="1"/>
        <v>-0.8243471911032797</v>
      </c>
      <c r="S43" s="32">
        <f t="shared" ca="1" si="14"/>
        <v>-1.157909588269276</v>
      </c>
      <c r="T43" s="26"/>
      <c r="U43" s="26">
        <f t="shared" ca="1" si="15"/>
        <v>2.0848922181562566</v>
      </c>
      <c r="V43" s="26"/>
      <c r="W43" s="26"/>
      <c r="X43" s="26"/>
      <c r="Y43" s="27"/>
      <c r="AA43" s="20">
        <f t="shared" si="16"/>
        <v>-2.1000000000000005</v>
      </c>
      <c r="AB43" s="16"/>
      <c r="AC43" s="2">
        <f t="shared" ca="1" si="17"/>
        <v>0.50304879578705275</v>
      </c>
      <c r="AD43" s="4"/>
    </row>
    <row r="44" spans="2:30" x14ac:dyDescent="0.15">
      <c r="C44" s="3">
        <f t="shared" si="10"/>
        <v>-1.8000000000000005</v>
      </c>
      <c r="D44" s="2">
        <f ca="1">基礎式!G177</f>
        <v>-0.16401699946075204</v>
      </c>
      <c r="E44" s="30">
        <f ca="1">基礎式!K177</f>
        <v>0.19171005247753906</v>
      </c>
      <c r="F44" s="3">
        <f t="shared" si="18"/>
        <v>0</v>
      </c>
      <c r="G44" s="2">
        <f t="shared" si="19"/>
        <v>1.5</v>
      </c>
      <c r="H44" s="4">
        <f t="shared" si="20"/>
        <v>0</v>
      </c>
      <c r="I44" s="16">
        <f t="shared" si="11"/>
        <v>-1.8000000000000005</v>
      </c>
      <c r="J44" s="2">
        <f t="shared" ca="1" si="12"/>
        <v>1.3359830005392479</v>
      </c>
      <c r="K44" s="4">
        <f t="shared" ca="1" si="13"/>
        <v>0.19171005247753906</v>
      </c>
      <c r="N44" s="25">
        <f t="array" aca="1" ref="N44:P44" ca="1">MMULT(I44:K44,$N$13:$P$15)</f>
        <v>-1.0660257756063971</v>
      </c>
      <c r="O44" s="26">
        <f ca="1"/>
        <v>1.8884905677777581</v>
      </c>
      <c r="P44" s="27">
        <f ca="1"/>
        <v>-0.5989956119271781</v>
      </c>
      <c r="S44" s="32">
        <f t="shared" ca="1" si="14"/>
        <v>-1.0660257756063971</v>
      </c>
      <c r="T44" s="26"/>
      <c r="U44" s="26">
        <f t="shared" ca="1" si="15"/>
        <v>1.8884905677777581</v>
      </c>
      <c r="V44" s="26"/>
      <c r="W44" s="26"/>
      <c r="X44" s="26"/>
      <c r="Y44" s="27"/>
      <c r="AA44" s="20">
        <f t="shared" si="16"/>
        <v>-1.8000000000000005</v>
      </c>
      <c r="AB44" s="16"/>
      <c r="AC44" s="2">
        <f t="shared" ca="1" si="17"/>
        <v>0.50982319758226069</v>
      </c>
      <c r="AD44" s="4"/>
    </row>
    <row r="45" spans="2:30" x14ac:dyDescent="0.15">
      <c r="C45" s="3">
        <f t="shared" si="10"/>
        <v>-1.5000000000000004</v>
      </c>
      <c r="D45" s="2">
        <f ca="1">基礎式!G178</f>
        <v>-0.22422466565898658</v>
      </c>
      <c r="E45" s="30">
        <f ca="1">基礎式!K178</f>
        <v>0.26208333624911367</v>
      </c>
      <c r="F45" s="3">
        <f t="shared" si="18"/>
        <v>0</v>
      </c>
      <c r="G45" s="2">
        <f t="shared" si="19"/>
        <v>1.5</v>
      </c>
      <c r="H45" s="4">
        <f t="shared" si="20"/>
        <v>0</v>
      </c>
      <c r="I45" s="16">
        <f t="shared" si="11"/>
        <v>-1.5000000000000004</v>
      </c>
      <c r="J45" s="2">
        <f t="shared" ca="1" si="12"/>
        <v>1.2757753343410134</v>
      </c>
      <c r="K45" s="4">
        <f t="shared" ca="1" si="13"/>
        <v>0.26208333624911367</v>
      </c>
      <c r="N45" s="25">
        <f t="array" aca="1" ref="N45:P45" ca="1">MMULT(I45:K45,$N$13:$P$15)</f>
        <v>-0.97697082710031191</v>
      </c>
      <c r="O45" s="26">
        <f ca="1"/>
        <v>1.6888520678369541</v>
      </c>
      <c r="P45" s="27">
        <f ca="1"/>
        <v>-0.37362691927933805</v>
      </c>
      <c r="S45" s="32">
        <f t="shared" ca="1" si="14"/>
        <v>-0.97697082710031191</v>
      </c>
      <c r="T45" s="26"/>
      <c r="U45" s="26">
        <f t="shared" ca="1" si="15"/>
        <v>1.6888520678369541</v>
      </c>
      <c r="V45" s="26"/>
      <c r="W45" s="26"/>
      <c r="X45" s="26"/>
      <c r="Y45" s="27"/>
      <c r="AA45" s="20">
        <f t="shared" si="16"/>
        <v>-1.5000000000000004</v>
      </c>
      <c r="AB45" s="16"/>
      <c r="AC45" s="2">
        <f t="shared" ca="1" si="17"/>
        <v>0.52643652796207785</v>
      </c>
      <c r="AD45" s="4"/>
    </row>
    <row r="46" spans="2:30" x14ac:dyDescent="0.15">
      <c r="C46" s="3">
        <f t="shared" si="10"/>
        <v>-1.2000000000000004</v>
      </c>
      <c r="D46" s="2">
        <f ca="1">基礎式!G179</f>
        <v>-0.26894448143752903</v>
      </c>
      <c r="E46" s="30">
        <f ca="1">基礎式!K179</f>
        <v>0.31435376100921153</v>
      </c>
      <c r="F46" s="3">
        <f t="shared" si="18"/>
        <v>0</v>
      </c>
      <c r="G46" s="2">
        <f t="shared" si="19"/>
        <v>1.5</v>
      </c>
      <c r="H46" s="4">
        <f t="shared" si="20"/>
        <v>0</v>
      </c>
      <c r="I46" s="16">
        <f t="shared" si="11"/>
        <v>-1.2000000000000004</v>
      </c>
      <c r="J46" s="2">
        <f t="shared" ca="1" si="12"/>
        <v>1.231055518562471</v>
      </c>
      <c r="K46" s="4">
        <f t="shared" ca="1" si="13"/>
        <v>0.31435376100921153</v>
      </c>
      <c r="N46" s="25">
        <f t="array" aca="1" ref="N46:P46" ca="1">MMULT(I46:K46,$N$13:$P$15)</f>
        <v>-0.87223834280915957</v>
      </c>
      <c r="O46" s="26">
        <f ca="1"/>
        <v>1.5071521545624857</v>
      </c>
      <c r="P46" s="27">
        <f ca="1"/>
        <v>-0.14835306931418527</v>
      </c>
      <c r="S46" s="32">
        <f t="shared" ca="1" si="14"/>
        <v>-0.87223834280915957</v>
      </c>
      <c r="T46" s="26"/>
      <c r="U46" s="26">
        <f t="shared" ca="1" si="15"/>
        <v>1.5071521545624857</v>
      </c>
      <c r="V46" s="26"/>
      <c r="W46" s="26"/>
      <c r="X46" s="26"/>
      <c r="Y46" s="27"/>
      <c r="AA46" s="20">
        <f t="shared" si="16"/>
        <v>-1.2000000000000004</v>
      </c>
      <c r="AB46" s="16"/>
      <c r="AC46" s="2">
        <f t="shared" ca="1" si="17"/>
        <v>0.55942688234595062</v>
      </c>
      <c r="AD46" s="4"/>
    </row>
    <row r="47" spans="2:30" x14ac:dyDescent="0.15">
      <c r="C47" s="3">
        <f t="shared" si="10"/>
        <v>-0.90000000000000036</v>
      </c>
      <c r="D47" s="2">
        <f ca="1">基礎式!G180</f>
        <v>-0.27639275986520656</v>
      </c>
      <c r="E47" s="30">
        <f ca="1">基礎式!K180</f>
        <v>0.32305962596791699</v>
      </c>
      <c r="F47" s="3">
        <f t="shared" si="18"/>
        <v>0</v>
      </c>
      <c r="G47" s="2">
        <f t="shared" si="19"/>
        <v>1.5</v>
      </c>
      <c r="H47" s="4">
        <f t="shared" si="20"/>
        <v>0</v>
      </c>
      <c r="I47" s="16">
        <f t="shared" si="11"/>
        <v>-0.90000000000000036</v>
      </c>
      <c r="J47" s="2">
        <f t="shared" ca="1" si="12"/>
        <v>1.2236072401347935</v>
      </c>
      <c r="K47" s="4">
        <f t="shared" ca="1" si="13"/>
        <v>0.32305962596791699</v>
      </c>
      <c r="N47" s="25">
        <f t="array" aca="1" ref="N47:P47" ca="1">MMULT(I47:K47,$N$13:$P$15)</f>
        <v>-0.72977784302531523</v>
      </c>
      <c r="O47" s="26">
        <f ca="1"/>
        <v>1.3686214794223153</v>
      </c>
      <c r="P47" s="27">
        <f ca="1"/>
        <v>7.6692541580053925E-2</v>
      </c>
      <c r="S47" s="32">
        <f t="shared" ca="1" si="14"/>
        <v>-0.72977784302531523</v>
      </c>
      <c r="T47" s="26"/>
      <c r="U47" s="26">
        <f t="shared" ca="1" si="15"/>
        <v>1.3686214794223153</v>
      </c>
      <c r="V47" s="26"/>
      <c r="W47" s="26"/>
      <c r="X47" s="26"/>
      <c r="Y47" s="27"/>
      <c r="AA47" s="20">
        <f t="shared" si="16"/>
        <v>-0.90000000000000036</v>
      </c>
      <c r="AB47" s="16"/>
      <c r="AC47" s="2">
        <f t="shared" ca="1" si="17"/>
        <v>0.61158054298545439</v>
      </c>
      <c r="AD47" s="4"/>
    </row>
    <row r="48" spans="2:30" x14ac:dyDescent="0.15">
      <c r="C48" s="3">
        <f t="shared" si="10"/>
        <v>-0.60000000000000031</v>
      </c>
      <c r="D48" s="2">
        <f ca="1">基礎式!G181</f>
        <v>-0.23075528784677415</v>
      </c>
      <c r="E48" s="30">
        <f ca="1">基礎式!K181</f>
        <v>0.26971660552271315</v>
      </c>
      <c r="F48" s="3">
        <f t="shared" si="18"/>
        <v>0</v>
      </c>
      <c r="G48" s="2">
        <f t="shared" si="19"/>
        <v>1.5</v>
      </c>
      <c r="H48" s="4">
        <f t="shared" si="20"/>
        <v>0</v>
      </c>
      <c r="I48" s="16">
        <f t="shared" si="11"/>
        <v>-0.60000000000000031</v>
      </c>
      <c r="J48" s="2">
        <f t="shared" ca="1" si="12"/>
        <v>1.2692447121532258</v>
      </c>
      <c r="K48" s="4">
        <f t="shared" ca="1" si="13"/>
        <v>0.26971660552271315</v>
      </c>
      <c r="N48" s="25">
        <f t="array" aca="1" ref="N48:P48" ca="1">MMULT(I48:K48,$N$13:$P$15)</f>
        <v>-0.53358143220517595</v>
      </c>
      <c r="O48" s="26">
        <f ca="1"/>
        <v>1.2915766340984143</v>
      </c>
      <c r="P48" s="27">
        <f ca="1"/>
        <v>0.30141307217920049</v>
      </c>
      <c r="S48" s="32">
        <f t="shared" ca="1" si="14"/>
        <v>-0.53358143220517595</v>
      </c>
      <c r="T48" s="26"/>
      <c r="U48" s="26">
        <f t="shared" ca="1" si="15"/>
        <v>1.2915766340984143</v>
      </c>
      <c r="V48" s="26"/>
      <c r="W48" s="26"/>
      <c r="X48" s="26"/>
      <c r="Y48" s="27"/>
      <c r="AA48" s="20">
        <f t="shared" si="16"/>
        <v>-0.60000000000000031</v>
      </c>
      <c r="AB48" s="16"/>
      <c r="AC48" s="2">
        <f t="shared" ca="1" si="17"/>
        <v>0.67499312522769772</v>
      </c>
      <c r="AD48" s="4"/>
    </row>
    <row r="49" spans="2:30" x14ac:dyDescent="0.15">
      <c r="C49" s="3">
        <f t="shared" si="10"/>
        <v>-0.30000000000000032</v>
      </c>
      <c r="D49" s="2">
        <f ca="1">基礎式!G182</f>
        <v>-0.13205395756210453</v>
      </c>
      <c r="E49" s="30">
        <f ca="1">基礎式!K182</f>
        <v>0.1543502881855591</v>
      </c>
      <c r="F49" s="3">
        <f t="shared" si="18"/>
        <v>0</v>
      </c>
      <c r="G49" s="2">
        <f t="shared" si="19"/>
        <v>1.5</v>
      </c>
      <c r="H49" s="4">
        <f t="shared" si="20"/>
        <v>0</v>
      </c>
      <c r="I49" s="16">
        <f t="shared" si="11"/>
        <v>-0.30000000000000032</v>
      </c>
      <c r="J49" s="2">
        <f t="shared" ca="1" si="12"/>
        <v>1.3679460424378955</v>
      </c>
      <c r="K49" s="4">
        <f t="shared" ca="1" si="13"/>
        <v>0.1543502881855591</v>
      </c>
      <c r="N49" s="25">
        <f t="array" aca="1" ref="N49:P49" ca="1">MMULT(I49:K49,$N$13:$P$15)</f>
        <v>-0.28367127065014347</v>
      </c>
      <c r="O49" s="26">
        <f ca="1"/>
        <v>1.2759922622788797</v>
      </c>
      <c r="P49" s="27">
        <f ca="1"/>
        <v>0.52580865654401909</v>
      </c>
      <c r="S49" s="32">
        <f t="shared" ca="1" si="14"/>
        <v>-0.28367127065014347</v>
      </c>
      <c r="T49" s="26"/>
      <c r="U49" s="26">
        <f t="shared" ca="1" si="15"/>
        <v>1.2759922622788797</v>
      </c>
      <c r="V49" s="26"/>
      <c r="W49" s="26"/>
      <c r="X49" s="26"/>
      <c r="Y49" s="27"/>
      <c r="AA49" s="20">
        <f t="shared" si="16"/>
        <v>-0.30000000000000032</v>
      </c>
      <c r="AB49" s="16"/>
      <c r="AC49" s="2">
        <f t="shared" ca="1" si="17"/>
        <v>0.72923477317099528</v>
      </c>
      <c r="AD49" s="4"/>
    </row>
    <row r="50" spans="2:30" x14ac:dyDescent="0.15">
      <c r="C50" s="3">
        <f t="shared" si="10"/>
        <v>0</v>
      </c>
      <c r="D50" s="2">
        <f ca="1">基礎式!G183</f>
        <v>0</v>
      </c>
      <c r="E50" s="30">
        <f ca="1">基礎式!K183</f>
        <v>0</v>
      </c>
      <c r="F50" s="3">
        <f t="shared" si="18"/>
        <v>0</v>
      </c>
      <c r="G50" s="2">
        <f t="shared" si="19"/>
        <v>1.5</v>
      </c>
      <c r="H50" s="4">
        <f t="shared" si="20"/>
        <v>0</v>
      </c>
      <c r="I50" s="16">
        <f t="shared" si="11"/>
        <v>0</v>
      </c>
      <c r="J50" s="2">
        <f t="shared" ca="1" si="12"/>
        <v>1.5</v>
      </c>
      <c r="K50" s="4">
        <f t="shared" ca="1" si="13"/>
        <v>0</v>
      </c>
      <c r="N50" s="25">
        <f t="array" aca="1" ref="N50:P50" ca="1">MMULT(I50:K50,$N$13:$P$15)</f>
        <v>0</v>
      </c>
      <c r="O50" s="26">
        <f ca="1"/>
        <v>1.299038105676658</v>
      </c>
      <c r="P50" s="27">
        <f ca="1"/>
        <v>0.74999999999999989</v>
      </c>
      <c r="S50" s="32">
        <f t="shared" ca="1" si="14"/>
        <v>0</v>
      </c>
      <c r="T50" s="26"/>
      <c r="U50" s="26">
        <f t="shared" ca="1" si="15"/>
        <v>1.299038105676658</v>
      </c>
      <c r="V50" s="26"/>
      <c r="W50" s="26"/>
      <c r="X50" s="26"/>
      <c r="Y50" s="27"/>
      <c r="AA50" s="20">
        <f t="shared" si="16"/>
        <v>0</v>
      </c>
      <c r="AB50" s="16"/>
      <c r="AC50" s="2">
        <f t="shared" ca="1" si="17"/>
        <v>0.75082279373470029</v>
      </c>
      <c r="AD50" s="4"/>
    </row>
    <row r="51" spans="2:30" x14ac:dyDescent="0.15">
      <c r="C51" s="3">
        <f t="shared" si="10"/>
        <v>0.3</v>
      </c>
      <c r="D51" s="2">
        <f ca="1">基礎式!G184</f>
        <v>0.13205395756210439</v>
      </c>
      <c r="E51" s="30">
        <f ca="1">基礎式!K184</f>
        <v>-0.15435028818555899</v>
      </c>
      <c r="F51" s="3">
        <f t="shared" si="18"/>
        <v>0</v>
      </c>
      <c r="G51" s="2">
        <f t="shared" si="19"/>
        <v>1.5</v>
      </c>
      <c r="H51" s="4">
        <f t="shared" si="20"/>
        <v>0</v>
      </c>
      <c r="I51" s="16">
        <f t="shared" si="11"/>
        <v>0.3</v>
      </c>
      <c r="J51" s="2">
        <f t="shared" ca="1" si="12"/>
        <v>1.6320539575621045</v>
      </c>
      <c r="K51" s="4">
        <f t="shared" ca="1" si="13"/>
        <v>-0.15435028818555899</v>
      </c>
      <c r="N51" s="25">
        <f t="array" aca="1" ref="N51:P51" ca="1">MMULT(I51:K51,$N$13:$P$15)</f>
        <v>0.28367127065014319</v>
      </c>
      <c r="O51" s="26">
        <f ca="1"/>
        <v>1.3220839490744367</v>
      </c>
      <c r="P51" s="27">
        <f ca="1"/>
        <v>0.97419134345598057</v>
      </c>
      <c r="S51" s="32">
        <f t="shared" ca="1" si="14"/>
        <v>0.28367127065014319</v>
      </c>
      <c r="T51" s="26"/>
      <c r="U51" s="26">
        <f t="shared" ca="1" si="15"/>
        <v>1.3220839490744367</v>
      </c>
      <c r="V51" s="26"/>
      <c r="W51" s="26"/>
      <c r="X51" s="26"/>
      <c r="Y51" s="27"/>
      <c r="AA51" s="20">
        <f t="shared" si="16"/>
        <v>0.3</v>
      </c>
      <c r="AB51" s="16"/>
      <c r="AC51" s="2">
        <f t="shared" ca="1" si="17"/>
        <v>0.72923477317099539</v>
      </c>
      <c r="AD51" s="4"/>
    </row>
    <row r="52" spans="2:30" x14ac:dyDescent="0.15">
      <c r="C52" s="3">
        <f t="shared" si="10"/>
        <v>0.6</v>
      </c>
      <c r="D52" s="2">
        <f ca="1">基礎式!G185</f>
        <v>0.23075528784677404</v>
      </c>
      <c r="E52" s="30">
        <f ca="1">基礎式!K185</f>
        <v>-0.26971660552271298</v>
      </c>
      <c r="F52" s="3">
        <f t="shared" si="18"/>
        <v>0</v>
      </c>
      <c r="G52" s="2">
        <f t="shared" si="19"/>
        <v>1.5</v>
      </c>
      <c r="H52" s="4">
        <f t="shared" si="20"/>
        <v>0</v>
      </c>
      <c r="I52" s="16">
        <f t="shared" si="11"/>
        <v>0.6</v>
      </c>
      <c r="J52" s="2">
        <f t="shared" ca="1" si="12"/>
        <v>1.730755287846774</v>
      </c>
      <c r="K52" s="4">
        <f t="shared" ca="1" si="13"/>
        <v>-0.26971660552271298</v>
      </c>
      <c r="N52" s="25">
        <f t="array" aca="1" ref="N52:P52" ca="1">MMULT(I52:K52,$N$13:$P$15)</f>
        <v>0.53358143220517573</v>
      </c>
      <c r="O52" s="26">
        <f ca="1"/>
        <v>1.3064995772549015</v>
      </c>
      <c r="P52" s="27">
        <f ca="1"/>
        <v>1.198586927820799</v>
      </c>
      <c r="S52" s="32">
        <f t="shared" ca="1" si="14"/>
        <v>0.53358143220517573</v>
      </c>
      <c r="T52" s="26"/>
      <c r="U52" s="26">
        <f t="shared" ca="1" si="15"/>
        <v>1.3064995772549015</v>
      </c>
      <c r="V52" s="26"/>
      <c r="W52" s="26"/>
      <c r="X52" s="26"/>
      <c r="Y52" s="27"/>
      <c r="AA52" s="20">
        <f t="shared" si="16"/>
        <v>0.6</v>
      </c>
      <c r="AB52" s="16"/>
      <c r="AC52" s="2">
        <f t="shared" ca="1" si="17"/>
        <v>0.67499312522769772</v>
      </c>
      <c r="AD52" s="4"/>
    </row>
    <row r="53" spans="2:30" x14ac:dyDescent="0.15">
      <c r="C53" s="3">
        <f t="shared" si="10"/>
        <v>0.89999999999999991</v>
      </c>
      <c r="D53" s="2">
        <f ca="1">基礎式!G186</f>
        <v>0.27639275986520656</v>
      </c>
      <c r="E53" s="30">
        <f ca="1">基礎式!K186</f>
        <v>-0.32305962596791699</v>
      </c>
      <c r="F53" s="3">
        <f t="shared" si="18"/>
        <v>0</v>
      </c>
      <c r="G53" s="2">
        <f t="shared" si="19"/>
        <v>1.5</v>
      </c>
      <c r="H53" s="4">
        <f t="shared" si="20"/>
        <v>0</v>
      </c>
      <c r="I53" s="16">
        <f t="shared" si="11"/>
        <v>0.89999999999999991</v>
      </c>
      <c r="J53" s="2">
        <f t="shared" ca="1" si="12"/>
        <v>1.7763927598652065</v>
      </c>
      <c r="K53" s="4">
        <f t="shared" ca="1" si="13"/>
        <v>-0.32305962596791699</v>
      </c>
      <c r="N53" s="25">
        <f t="array" aca="1" ref="N53:P53" ca="1">MMULT(I53:K53,$N$13:$P$15)</f>
        <v>0.72977784302531501</v>
      </c>
      <c r="O53" s="26">
        <f ca="1"/>
        <v>1.229454731931001</v>
      </c>
      <c r="P53" s="27">
        <f ca="1"/>
        <v>1.4233074584199457</v>
      </c>
      <c r="S53" s="32">
        <f t="shared" ca="1" si="14"/>
        <v>0.72977784302531501</v>
      </c>
      <c r="T53" s="26"/>
      <c r="U53" s="26">
        <f t="shared" ca="1" si="15"/>
        <v>1.229454731931001</v>
      </c>
      <c r="V53" s="26"/>
      <c r="W53" s="26"/>
      <c r="X53" s="26"/>
      <c r="Y53" s="27"/>
      <c r="AA53" s="20">
        <f t="shared" si="16"/>
        <v>0.89999999999999991</v>
      </c>
      <c r="AB53" s="16"/>
      <c r="AC53" s="2">
        <f t="shared" ca="1" si="17"/>
        <v>0.6115805429854545</v>
      </c>
      <c r="AD53" s="4"/>
    </row>
    <row r="54" spans="2:30" x14ac:dyDescent="0.15">
      <c r="C54" s="3">
        <f t="shared" si="10"/>
        <v>1.2</v>
      </c>
      <c r="D54" s="2">
        <f ca="1">基礎式!G187</f>
        <v>0.26894448143752903</v>
      </c>
      <c r="E54" s="30">
        <f ca="1">基礎式!K187</f>
        <v>-0.31435376100921153</v>
      </c>
      <c r="F54" s="3">
        <f t="shared" si="18"/>
        <v>0</v>
      </c>
      <c r="G54" s="2">
        <f t="shared" si="19"/>
        <v>1.5</v>
      </c>
      <c r="H54" s="4">
        <f t="shared" si="20"/>
        <v>0</v>
      </c>
      <c r="I54" s="16">
        <f t="shared" si="11"/>
        <v>1.2</v>
      </c>
      <c r="J54" s="2">
        <f t="shared" ca="1" si="12"/>
        <v>1.768944481437529</v>
      </c>
      <c r="K54" s="4">
        <f t="shared" ca="1" si="13"/>
        <v>-0.31435376100921153</v>
      </c>
      <c r="N54" s="25">
        <f t="array" aca="1" ref="N54:P54" ca="1">MMULT(I54:K54,$N$13:$P$15)</f>
        <v>0.87223834280915935</v>
      </c>
      <c r="O54" s="26">
        <f ca="1"/>
        <v>1.0909240567908305</v>
      </c>
      <c r="P54" s="27">
        <f ca="1"/>
        <v>1.6483530693141846</v>
      </c>
      <c r="S54" s="32">
        <f t="shared" ca="1" si="14"/>
        <v>0.87223834280915935</v>
      </c>
      <c r="T54" s="26"/>
      <c r="U54" s="26">
        <f t="shared" ca="1" si="15"/>
        <v>1.0909240567908305</v>
      </c>
      <c r="V54" s="26"/>
      <c r="W54" s="26"/>
      <c r="X54" s="26"/>
      <c r="Y54" s="27"/>
      <c r="AA54" s="20">
        <f t="shared" si="16"/>
        <v>1.2</v>
      </c>
      <c r="AB54" s="16"/>
      <c r="AC54" s="2">
        <f t="shared" ca="1" si="17"/>
        <v>0.55942688234595073</v>
      </c>
      <c r="AD54" s="4"/>
    </row>
    <row r="55" spans="2:30" x14ac:dyDescent="0.15">
      <c r="C55" s="3">
        <f t="shared" si="10"/>
        <v>1.5</v>
      </c>
      <c r="D55" s="2">
        <f ca="1">基礎式!G188</f>
        <v>0.22422466565898663</v>
      </c>
      <c r="E55" s="30">
        <f ca="1">基礎式!K188</f>
        <v>-0.26208333624911367</v>
      </c>
      <c r="F55" s="3">
        <f t="shared" si="18"/>
        <v>0</v>
      </c>
      <c r="G55" s="2">
        <f t="shared" si="19"/>
        <v>1.5</v>
      </c>
      <c r="H55" s="4">
        <f t="shared" si="20"/>
        <v>0</v>
      </c>
      <c r="I55" s="16">
        <f t="shared" si="11"/>
        <v>1.5</v>
      </c>
      <c r="J55" s="2">
        <f t="shared" ca="1" si="12"/>
        <v>1.7242246656589866</v>
      </c>
      <c r="K55" s="4">
        <f t="shared" ca="1" si="13"/>
        <v>-0.26208333624911367</v>
      </c>
      <c r="N55" s="25">
        <f t="array" aca="1" ref="N55:P55" ca="1">MMULT(I55:K55,$N$13:$P$15)</f>
        <v>0.97697082710031169</v>
      </c>
      <c r="O55" s="26">
        <f ca="1"/>
        <v>0.90922414351636227</v>
      </c>
      <c r="P55" s="27">
        <f ca="1"/>
        <v>1.8736269192793373</v>
      </c>
      <c r="S55" s="32">
        <f t="shared" ca="1" si="14"/>
        <v>0.97697082710031169</v>
      </c>
      <c r="T55" s="26"/>
      <c r="U55" s="26">
        <f t="shared" ca="1" si="15"/>
        <v>0.90922414351636227</v>
      </c>
      <c r="V55" s="26"/>
      <c r="W55" s="26"/>
      <c r="X55" s="26"/>
      <c r="Y55" s="27"/>
      <c r="AA55" s="20">
        <f t="shared" si="16"/>
        <v>1.5</v>
      </c>
      <c r="AB55" s="16"/>
      <c r="AC55" s="2">
        <f t="shared" ca="1" si="17"/>
        <v>0.52643652796207785</v>
      </c>
      <c r="AD55" s="4"/>
    </row>
    <row r="56" spans="2:30" x14ac:dyDescent="0.15">
      <c r="C56" s="3">
        <f t="shared" si="10"/>
        <v>1.8</v>
      </c>
      <c r="D56" s="2">
        <f ca="1">基礎式!G189</f>
        <v>0.16401699946075213</v>
      </c>
      <c r="E56" s="30">
        <f ca="1">基礎式!K189</f>
        <v>-0.19171005247753917</v>
      </c>
      <c r="F56" s="3">
        <f t="shared" si="18"/>
        <v>0</v>
      </c>
      <c r="G56" s="2">
        <f t="shared" si="19"/>
        <v>1.5</v>
      </c>
      <c r="H56" s="4">
        <f t="shared" si="20"/>
        <v>0</v>
      </c>
      <c r="I56" s="16">
        <f t="shared" si="11"/>
        <v>1.8</v>
      </c>
      <c r="J56" s="2">
        <f t="shared" ca="1" si="12"/>
        <v>1.6640169994607521</v>
      </c>
      <c r="K56" s="4">
        <f t="shared" ca="1" si="13"/>
        <v>-0.19171005247753917</v>
      </c>
      <c r="N56" s="25">
        <f t="array" aca="1" ref="N56:P56" ca="1">MMULT(I56:K56,$N$13:$P$15)</f>
        <v>1.0660257756063971</v>
      </c>
      <c r="O56" s="26">
        <f ca="1"/>
        <v>0.7095856435755582</v>
      </c>
      <c r="P56" s="27">
        <f ca="1"/>
        <v>2.0989956119271773</v>
      </c>
      <c r="S56" s="32">
        <f t="shared" ca="1" si="14"/>
        <v>1.0660257756063971</v>
      </c>
      <c r="T56" s="26"/>
      <c r="U56" s="26">
        <f t="shared" ca="1" si="15"/>
        <v>0.7095856435755582</v>
      </c>
      <c r="V56" s="26"/>
      <c r="W56" s="26"/>
      <c r="X56" s="26"/>
      <c r="Y56" s="27"/>
      <c r="AA56" s="20">
        <f t="shared" si="16"/>
        <v>1.8</v>
      </c>
      <c r="AB56" s="16"/>
      <c r="AC56" s="2">
        <f t="shared" ca="1" si="17"/>
        <v>0.50982319758226069</v>
      </c>
      <c r="AD56" s="4"/>
    </row>
    <row r="57" spans="2:30" x14ac:dyDescent="0.15">
      <c r="C57" s="3">
        <f t="shared" si="10"/>
        <v>2.1</v>
      </c>
      <c r="D57" s="2">
        <f ca="1">基礎式!G190</f>
        <v>0.10660397047583403</v>
      </c>
      <c r="E57" s="30">
        <f ca="1">基礎式!K190</f>
        <v>-0.12460325967081595</v>
      </c>
      <c r="F57" s="3">
        <f t="shared" si="18"/>
        <v>0</v>
      </c>
      <c r="G57" s="2">
        <f t="shared" si="19"/>
        <v>1.5</v>
      </c>
      <c r="H57" s="4">
        <f t="shared" si="20"/>
        <v>0</v>
      </c>
      <c r="I57" s="16">
        <f t="shared" si="11"/>
        <v>2.1</v>
      </c>
      <c r="J57" s="2">
        <f t="shared" ca="1" si="12"/>
        <v>1.6066039704758341</v>
      </c>
      <c r="K57" s="4">
        <f t="shared" ca="1" si="13"/>
        <v>-0.12460325967081595</v>
      </c>
      <c r="N57" s="25">
        <f t="array" aca="1" ref="N57:P57" ca="1">MMULT(I57:K57,$N$13:$P$15)</f>
        <v>1.1579095882692758</v>
      </c>
      <c r="O57" s="26">
        <f ca="1"/>
        <v>0.51318399319706021</v>
      </c>
      <c r="P57" s="27">
        <f ca="1"/>
        <v>2.3243471911032794</v>
      </c>
      <c r="S57" s="32">
        <f t="shared" ca="1" si="14"/>
        <v>1.1579095882692758</v>
      </c>
      <c r="T57" s="26"/>
      <c r="U57" s="26">
        <f t="shared" ca="1" si="15"/>
        <v>0.51318399319706021</v>
      </c>
      <c r="V57" s="26"/>
      <c r="W57" s="26"/>
      <c r="X57" s="26"/>
      <c r="Y57" s="27"/>
      <c r="AA57" s="20">
        <f t="shared" si="16"/>
        <v>2.1</v>
      </c>
      <c r="AB57" s="16"/>
      <c r="AC57" s="2">
        <f t="shared" ca="1" si="17"/>
        <v>0.50304879578705275</v>
      </c>
      <c r="AD57" s="4"/>
    </row>
    <row r="58" spans="2:30" x14ac:dyDescent="0.15">
      <c r="C58" s="3">
        <f t="shared" si="10"/>
        <v>2.4</v>
      </c>
      <c r="D58" s="2">
        <f ca="1">基礎式!G191</f>
        <v>6.2032109748604007E-2</v>
      </c>
      <c r="E58" s="30">
        <f ca="1">基礎式!K191</f>
        <v>-7.2505771074315023E-2</v>
      </c>
      <c r="F58" s="3">
        <f t="shared" si="18"/>
        <v>0</v>
      </c>
      <c r="G58" s="2">
        <f t="shared" si="19"/>
        <v>1.5</v>
      </c>
      <c r="H58" s="4">
        <f t="shared" si="20"/>
        <v>0</v>
      </c>
      <c r="I58" s="16">
        <f t="shared" si="11"/>
        <v>2.4</v>
      </c>
      <c r="J58" s="2">
        <f t="shared" ca="1" si="12"/>
        <v>1.5620321097486041</v>
      </c>
      <c r="K58" s="4">
        <f t="shared" ca="1" si="13"/>
        <v>-7.2505771074315023E-2</v>
      </c>
      <c r="N58" s="25">
        <f t="array" aca="1" ref="N58:P58" ca="1">MMULT(I58:K58,$N$13:$P$15)</f>
        <v>1.262791839671336</v>
      </c>
      <c r="O58" s="26">
        <f ca="1"/>
        <v>0.33165544679654624</v>
      </c>
      <c r="P58" s="27">
        <f ca="1"/>
        <v>2.5496201350386336</v>
      </c>
      <c r="S58" s="32">
        <f t="shared" ca="1" si="14"/>
        <v>1.262791839671336</v>
      </c>
      <c r="T58" s="26"/>
      <c r="U58" s="26">
        <f t="shared" ca="1" si="15"/>
        <v>0.33165544679654624</v>
      </c>
      <c r="V58" s="26"/>
      <c r="W58" s="26"/>
      <c r="X58" s="26"/>
      <c r="Y58" s="27"/>
      <c r="AA58" s="20">
        <f t="shared" si="16"/>
        <v>2.4</v>
      </c>
      <c r="AB58" s="16"/>
      <c r="AC58" s="2">
        <f t="shared" ca="1" si="17"/>
        <v>0.50079037061449161</v>
      </c>
      <c r="AD58" s="4"/>
    </row>
    <row r="59" spans="2:30" x14ac:dyDescent="0.15">
      <c r="C59" s="3">
        <f t="shared" si="10"/>
        <v>2.6999999999999997</v>
      </c>
      <c r="D59" s="2">
        <f ca="1">基礎式!G192</f>
        <v>3.247385116044145E-2</v>
      </c>
      <c r="E59" s="30">
        <f ca="1">基礎式!K192</f>
        <v>-3.7956819906376532E-2</v>
      </c>
      <c r="F59" s="3">
        <f t="shared" si="18"/>
        <v>0</v>
      </c>
      <c r="G59" s="2">
        <f t="shared" si="19"/>
        <v>1.5</v>
      </c>
      <c r="H59" s="4">
        <f t="shared" si="20"/>
        <v>0</v>
      </c>
      <c r="I59" s="16">
        <f t="shared" si="11"/>
        <v>2.6999999999999997</v>
      </c>
      <c r="J59" s="2">
        <f t="shared" ca="1" si="12"/>
        <v>1.5324738511604414</v>
      </c>
      <c r="K59" s="4">
        <f t="shared" ca="1" si="13"/>
        <v>-3.7956819906376532E-2</v>
      </c>
      <c r="N59" s="25">
        <f t="array" aca="1" ref="N59:P59" ca="1">MMULT(I59:K59,$N$13:$P$15)</f>
        <v>1.382871570285793</v>
      </c>
      <c r="O59" s="26">
        <f ca="1"/>
        <v>0.16751619560791756</v>
      </c>
      <c r="P59" s="27">
        <f ca="1"/>
        <v>2.7748011404373241</v>
      </c>
      <c r="S59" s="32">
        <f t="shared" ca="1" si="14"/>
        <v>1.382871570285793</v>
      </c>
      <c r="T59" s="26"/>
      <c r="U59" s="26">
        <f t="shared" ca="1" si="15"/>
        <v>0.16751619560791756</v>
      </c>
      <c r="V59" s="26"/>
      <c r="W59" s="26"/>
      <c r="X59" s="26"/>
      <c r="Y59" s="27"/>
      <c r="AA59" s="20">
        <f t="shared" si="16"/>
        <v>2.6999999999999997</v>
      </c>
      <c r="AB59" s="16"/>
      <c r="AC59" s="2">
        <f t="shared" ca="1" si="17"/>
        <v>0.50017114342843594</v>
      </c>
      <c r="AD59" s="4"/>
    </row>
    <row r="60" spans="2:30" x14ac:dyDescent="0.15">
      <c r="C60" s="3">
        <f>C38</f>
        <v>2.9999999999999996</v>
      </c>
      <c r="D60" s="2">
        <f ca="1">基礎式!G193</f>
        <v>1.5345092275825954E-2</v>
      </c>
      <c r="E60" s="30">
        <f ca="1">基礎式!K193</f>
        <v>-1.7935997214576678E-2</v>
      </c>
      <c r="F60" s="3">
        <f t="shared" si="18"/>
        <v>0</v>
      </c>
      <c r="G60" s="2">
        <f t="shared" si="19"/>
        <v>1.5</v>
      </c>
      <c r="H60" s="4">
        <f t="shared" si="20"/>
        <v>0</v>
      </c>
      <c r="I60" s="16">
        <f t="shared" si="11"/>
        <v>2.9999999999999996</v>
      </c>
      <c r="J60" s="2">
        <f t="shared" ca="1" si="12"/>
        <v>1.515345092275826</v>
      </c>
      <c r="K60" s="4">
        <f t="shared" ca="1" si="13"/>
        <v>-1.7935997214576678E-2</v>
      </c>
      <c r="N60" s="25">
        <f t="array" aca="1" ref="N60:P60" ca="1">MMULT(I60:K60,$N$13:$P$15)</f>
        <v>1.5155330292300304</v>
      </c>
      <c r="O60" s="26">
        <f ca="1"/>
        <v>1.7773239037926478E-2</v>
      </c>
      <c r="P60" s="27">
        <f ca="1"/>
        <v>2.9999060315228974</v>
      </c>
      <c r="S60" s="32">
        <f t="shared" ca="1" si="14"/>
        <v>1.5155330292300304</v>
      </c>
      <c r="T60" s="26"/>
      <c r="U60" s="26">
        <f t="shared" ca="1" si="15"/>
        <v>1.7773239037926478E-2</v>
      </c>
      <c r="V60" s="26"/>
      <c r="W60" s="26"/>
      <c r="X60" s="26"/>
      <c r="Y60" s="27"/>
      <c r="AA60" s="20">
        <f t="shared" si="16"/>
        <v>2.9999999999999996</v>
      </c>
      <c r="AB60" s="16"/>
      <c r="AC60" s="2">
        <f t="shared" ca="1" si="17"/>
        <v>0.50003095399183528</v>
      </c>
      <c r="AD60" s="4"/>
    </row>
    <row r="61" spans="2:30" x14ac:dyDescent="0.15">
      <c r="C61" s="3"/>
      <c r="D61" s="2"/>
      <c r="E61" s="30"/>
      <c r="F61" s="3"/>
      <c r="G61" s="2"/>
      <c r="H61" s="4"/>
      <c r="I61" s="16"/>
      <c r="J61" s="2"/>
      <c r="K61" s="4"/>
      <c r="N61" s="25"/>
      <c r="O61" s="26"/>
      <c r="P61" s="27"/>
      <c r="S61" s="32"/>
      <c r="T61" s="26"/>
      <c r="U61" s="26"/>
      <c r="V61" s="26"/>
      <c r="W61" s="26"/>
      <c r="X61" s="26"/>
      <c r="Y61" s="27"/>
      <c r="AA61" s="20"/>
      <c r="AB61" s="16"/>
      <c r="AC61" s="2"/>
      <c r="AD61" s="4"/>
    </row>
    <row r="62" spans="2:30" x14ac:dyDescent="0.15">
      <c r="B62" t="s">
        <v>65</v>
      </c>
      <c r="C62" s="3">
        <f>C40</f>
        <v>-3</v>
      </c>
      <c r="D62" s="2">
        <f ca="1">基礎式!H173</f>
        <v>-3.091228792202055E-2</v>
      </c>
      <c r="E62" s="30">
        <f ca="1">基礎式!L173</f>
        <v>1.2753172565104713E-2</v>
      </c>
      <c r="F62" s="3">
        <v>0</v>
      </c>
      <c r="G62" s="2">
        <v>2.5</v>
      </c>
      <c r="H62" s="4">
        <v>0</v>
      </c>
      <c r="I62" s="16">
        <f>C62+F62</f>
        <v>-3</v>
      </c>
      <c r="J62" s="2">
        <f ca="1">D62+G62</f>
        <v>2.4690877120779793</v>
      </c>
      <c r="K62" s="4">
        <f ca="1">E62+H62</f>
        <v>1.2753172565104713E-2</v>
      </c>
      <c r="N62" s="25">
        <f t="array" aca="1" ref="N62:P62" ca="1">MMULT(I62:K62,$N$13:$P$15)</f>
        <v>-1.5110445714202279</v>
      </c>
      <c r="O62" s="26">
        <f ca="1"/>
        <v>3.4341424953669097</v>
      </c>
      <c r="P62" s="27">
        <f ca="1"/>
        <v>-1.0099338582508968</v>
      </c>
      <c r="S62" s="32">
        <f t="shared" ref="S62" ca="1" si="21">N62</f>
        <v>-1.5110445714202279</v>
      </c>
      <c r="T62" s="26"/>
      <c r="U62" s="26">
        <f t="shared" ref="U62" ca="1" si="22">O62</f>
        <v>3.4341424953669097</v>
      </c>
      <c r="V62" s="26"/>
      <c r="W62" s="26"/>
      <c r="X62" s="26"/>
      <c r="Y62" s="27"/>
      <c r="Z62" t="s">
        <v>91</v>
      </c>
      <c r="AA62" s="20">
        <f>AA40</f>
        <v>-3</v>
      </c>
      <c r="AB62" s="16"/>
      <c r="AC62" s="2">
        <f ca="1">J128</f>
        <v>1.5005571718530348</v>
      </c>
      <c r="AD62" s="4"/>
    </row>
    <row r="63" spans="2:30" x14ac:dyDescent="0.15">
      <c r="C63" s="3">
        <f t="shared" ref="C63:C81" si="23">C41</f>
        <v>-2.7</v>
      </c>
      <c r="D63" s="2">
        <f ca="1">基礎式!H174</f>
        <v>-5.8063576124935491E-2</v>
      </c>
      <c r="E63" s="30">
        <f ca="1">基礎式!L174</f>
        <v>2.3954707200462524E-2</v>
      </c>
      <c r="F63" s="3">
        <f>F62</f>
        <v>0</v>
      </c>
      <c r="G63" s="2">
        <f>G62</f>
        <v>2.5</v>
      </c>
      <c r="H63" s="4">
        <f>H62</f>
        <v>0</v>
      </c>
      <c r="I63" s="16">
        <f t="shared" ref="I63:I82" si="24">C63+F63</f>
        <v>-2.7</v>
      </c>
      <c r="J63" s="2">
        <f t="shared" ref="J63:J82" ca="1" si="25">D63+G63</f>
        <v>2.4419364238750645</v>
      </c>
      <c r="K63" s="4">
        <f t="shared" ref="K63:K82" ca="1" si="26">E63+H63</f>
        <v>2.3954707200462524E-2</v>
      </c>
      <c r="N63" s="25">
        <f t="array" aca="1" ref="N63:P63" ca="1">MMULT(I63:K63,$N$13:$P$15)</f>
        <v>-1.3707453849758189</v>
      </c>
      <c r="O63" s="26">
        <f ca="1"/>
        <v>3.2779245958112071</v>
      </c>
      <c r="P63" s="27">
        <f ca="1"/>
        <v>-0.79365909557455905</v>
      </c>
      <c r="S63" s="32">
        <f t="shared" ref="S63:S82" ca="1" si="27">N63</f>
        <v>-1.3707453849758189</v>
      </c>
      <c r="T63" s="26"/>
      <c r="U63" s="26">
        <f t="shared" ref="U63:U82" ca="1" si="28">O63</f>
        <v>3.2779245958112071</v>
      </c>
      <c r="V63" s="26"/>
      <c r="W63" s="26"/>
      <c r="X63" s="26"/>
      <c r="Y63" s="27"/>
      <c r="AA63" s="20">
        <f t="shared" ref="AA63:AA82" si="29">AA41</f>
        <v>-2.7</v>
      </c>
      <c r="AB63" s="16"/>
      <c r="AC63" s="2">
        <f t="shared" ref="AC63:AC104" ca="1" si="30">J129</f>
        <v>1.5024952711865955</v>
      </c>
      <c r="AD63" s="4"/>
    </row>
    <row r="64" spans="2:30" x14ac:dyDescent="0.15">
      <c r="C64" s="3">
        <f t="shared" si="23"/>
        <v>-2.4000000000000004</v>
      </c>
      <c r="D64" s="2">
        <f ca="1">基礎式!H175</f>
        <v>-9.6661833567764199E-2</v>
      </c>
      <c r="E64" s="30">
        <f ca="1">基礎式!L175</f>
        <v>3.9878803117351112E-2</v>
      </c>
      <c r="F64" s="3">
        <f t="shared" ref="F64:F82" si="31">F63</f>
        <v>0</v>
      </c>
      <c r="G64" s="2">
        <f t="shared" ref="G64:G82" si="32">G63</f>
        <v>2.5</v>
      </c>
      <c r="H64" s="4">
        <f t="shared" ref="H64:H82" si="33">H63</f>
        <v>0</v>
      </c>
      <c r="I64" s="16">
        <f t="shared" si="24"/>
        <v>-2.4000000000000004</v>
      </c>
      <c r="J64" s="2">
        <f t="shared" ca="1" si="25"/>
        <v>2.4033381664322357</v>
      </c>
      <c r="K64" s="4">
        <f t="shared" ca="1" si="26"/>
        <v>3.9878803117351112E-2</v>
      </c>
      <c r="N64" s="25">
        <f t="array" aca="1" ref="N64:P64" ca="1">MMULT(I64:K64,$N$13:$P$15)</f>
        <v>-1.2345360565721446</v>
      </c>
      <c r="O64" s="26">
        <f ca="1"/>
        <v>3.1106126897770183</v>
      </c>
      <c r="P64" s="27">
        <f ca="1"/>
        <v>-0.58106288849781051</v>
      </c>
      <c r="S64" s="32">
        <f t="shared" ca="1" si="27"/>
        <v>-1.2345360565721446</v>
      </c>
      <c r="T64" s="26"/>
      <c r="U64" s="26">
        <f t="shared" ca="1" si="28"/>
        <v>3.1106126897770183</v>
      </c>
      <c r="V64" s="26"/>
      <c r="W64" s="26"/>
      <c r="X64" s="26"/>
      <c r="Y64" s="27"/>
      <c r="AA64" s="20">
        <f t="shared" si="29"/>
        <v>-2.4000000000000004</v>
      </c>
      <c r="AB64" s="16"/>
      <c r="AC64" s="2">
        <f t="shared" ca="1" si="30"/>
        <v>1.5091050694789439</v>
      </c>
      <c r="AD64" s="4"/>
    </row>
    <row r="65" spans="3:30" x14ac:dyDescent="0.15">
      <c r="C65" s="3">
        <f t="shared" si="23"/>
        <v>-2.1000000000000005</v>
      </c>
      <c r="D65" s="2">
        <f ca="1">基礎式!H176</f>
        <v>-0.14112203079869967</v>
      </c>
      <c r="E65" s="30">
        <f ca="1">基礎式!L176</f>
        <v>5.8221300734966758E-2</v>
      </c>
      <c r="F65" s="3">
        <f t="shared" si="31"/>
        <v>0</v>
      </c>
      <c r="G65" s="2">
        <f t="shared" si="32"/>
        <v>2.5</v>
      </c>
      <c r="H65" s="4">
        <f t="shared" si="33"/>
        <v>0</v>
      </c>
      <c r="I65" s="16">
        <f t="shared" si="24"/>
        <v>-2.1000000000000005</v>
      </c>
      <c r="J65" s="2">
        <f t="shared" ca="1" si="25"/>
        <v>2.3588779692013002</v>
      </c>
      <c r="K65" s="4">
        <f t="shared" ca="1" si="26"/>
        <v>5.8221300734966758E-2</v>
      </c>
      <c r="N65" s="25">
        <f t="array" aca="1" ref="N65:P65" ca="1">MMULT(I65:K65,$N$13:$P$15)</f>
        <v>-1.1004211254778553</v>
      </c>
      <c r="O65" s="26">
        <f ca="1"/>
        <v>2.9376195945456915</v>
      </c>
      <c r="P65" s="27">
        <f ca="1"/>
        <v>-0.3703504526604231</v>
      </c>
      <c r="S65" s="32">
        <f t="shared" ca="1" si="27"/>
        <v>-1.1004211254778553</v>
      </c>
      <c r="T65" s="26"/>
      <c r="U65" s="26">
        <f t="shared" ca="1" si="28"/>
        <v>2.9376195945456915</v>
      </c>
      <c r="V65" s="26"/>
      <c r="W65" s="26"/>
      <c r="X65" s="26"/>
      <c r="Y65" s="27"/>
      <c r="AA65" s="20">
        <f t="shared" si="29"/>
        <v>-2.1000000000000005</v>
      </c>
      <c r="AB65" s="16"/>
      <c r="AC65" s="2">
        <f t="shared" ca="1" si="30"/>
        <v>1.5268903788418053</v>
      </c>
      <c r="AD65" s="4"/>
    </row>
    <row r="66" spans="3:30" x14ac:dyDescent="0.15">
      <c r="C66" s="3">
        <f t="shared" si="23"/>
        <v>-1.8000000000000005</v>
      </c>
      <c r="D66" s="2">
        <f ca="1">基礎式!H177</f>
        <v>-0.1775132988376682</v>
      </c>
      <c r="E66" s="30">
        <f ca="1">基礎式!L177</f>
        <v>7.3234881170510593E-2</v>
      </c>
      <c r="F66" s="3">
        <f t="shared" si="31"/>
        <v>0</v>
      </c>
      <c r="G66" s="2">
        <f t="shared" si="32"/>
        <v>2.5</v>
      </c>
      <c r="H66" s="4">
        <f t="shared" si="33"/>
        <v>0</v>
      </c>
      <c r="I66" s="16">
        <f t="shared" si="24"/>
        <v>-1.8000000000000005</v>
      </c>
      <c r="J66" s="2">
        <f t="shared" ca="1" si="25"/>
        <v>2.3224867011623318</v>
      </c>
      <c r="K66" s="4">
        <f t="shared" ca="1" si="26"/>
        <v>7.3234881170510593E-2</v>
      </c>
      <c r="N66" s="25">
        <f t="array" aca="1" ref="N66:P66" ca="1">MMULT(I66:K66,$N$13:$P$15)</f>
        <v>-0.9634232675367973</v>
      </c>
      <c r="O66" s="26">
        <f ca="1"/>
        <v>2.7724466262714649</v>
      </c>
      <c r="P66" s="27">
        <f ca="1"/>
        <v>-0.15704501565043621</v>
      </c>
      <c r="S66" s="32">
        <f t="shared" ca="1" si="27"/>
        <v>-0.9634232675367973</v>
      </c>
      <c r="T66" s="26"/>
      <c r="U66" s="26">
        <f t="shared" ca="1" si="28"/>
        <v>2.7724466262714649</v>
      </c>
      <c r="V66" s="26"/>
      <c r="W66" s="26"/>
      <c r="X66" s="26"/>
      <c r="Y66" s="27"/>
      <c r="AA66" s="20">
        <f t="shared" si="29"/>
        <v>-1.8000000000000005</v>
      </c>
      <c r="AB66" s="16"/>
      <c r="AC66" s="2">
        <f t="shared" ca="1" si="30"/>
        <v>1.5636543203330491</v>
      </c>
      <c r="AD66" s="4"/>
    </row>
    <row r="67" spans="3:30" x14ac:dyDescent="0.15">
      <c r="C67" s="3">
        <f t="shared" si="23"/>
        <v>-1.5000000000000004</v>
      </c>
      <c r="D67" s="2">
        <f ca="1">基礎式!H178</f>
        <v>-0.18599195064478205</v>
      </c>
      <c r="E67" s="30">
        <f ca="1">基礎式!L178</f>
        <v>7.6732833502228259E-2</v>
      </c>
      <c r="F67" s="3">
        <f t="shared" si="31"/>
        <v>0</v>
      </c>
      <c r="G67" s="2">
        <f t="shared" si="32"/>
        <v>2.5</v>
      </c>
      <c r="H67" s="4">
        <f t="shared" si="33"/>
        <v>0</v>
      </c>
      <c r="I67" s="16">
        <f t="shared" si="24"/>
        <v>-1.5000000000000004</v>
      </c>
      <c r="J67" s="2">
        <f t="shared" ca="1" si="25"/>
        <v>2.314008049355218</v>
      </c>
      <c r="K67" s="4">
        <f t="shared" ca="1" si="26"/>
        <v>7.6732833502228259E-2</v>
      </c>
      <c r="N67" s="25">
        <f t="array" aca="1" ref="N67:P67" ca="1">MMULT(I67:K67,$N$13:$P$15)</f>
        <v>-0.81645258311729174</v>
      </c>
      <c r="O67" s="26">
        <f ca="1"/>
        <v>2.6343255997660657</v>
      </c>
      <c r="P67" s="27">
        <f ca="1"/>
        <v>6.5230316236253999E-2</v>
      </c>
      <c r="S67" s="32">
        <f t="shared" ca="1" si="27"/>
        <v>-0.81645258311729174</v>
      </c>
      <c r="T67" s="26"/>
      <c r="U67" s="26">
        <f t="shared" ca="1" si="28"/>
        <v>2.6343255997660657</v>
      </c>
      <c r="V67" s="26"/>
      <c r="W67" s="26"/>
      <c r="X67" s="26"/>
      <c r="Y67" s="27"/>
      <c r="AA67" s="20">
        <f t="shared" si="29"/>
        <v>-1.5000000000000004</v>
      </c>
      <c r="AB67" s="16"/>
      <c r="AC67" s="2">
        <f t="shared" ca="1" si="30"/>
        <v>1.6189643758293504</v>
      </c>
      <c r="AD67" s="4"/>
    </row>
    <row r="68" spans="3:30" x14ac:dyDescent="0.15">
      <c r="C68" s="3">
        <f t="shared" si="23"/>
        <v>-1.2000000000000004</v>
      </c>
      <c r="D68" s="2">
        <f ca="1">基礎式!H179</f>
        <v>-0.14978668845521556</v>
      </c>
      <c r="E68" s="30">
        <f ca="1">基礎式!L179</f>
        <v>6.179599163425753E-2</v>
      </c>
      <c r="F68" s="3">
        <f t="shared" si="31"/>
        <v>0</v>
      </c>
      <c r="G68" s="2">
        <f t="shared" si="32"/>
        <v>2.5</v>
      </c>
      <c r="H68" s="4">
        <f t="shared" si="33"/>
        <v>0</v>
      </c>
      <c r="I68" s="16">
        <f t="shared" si="24"/>
        <v>-1.2000000000000004</v>
      </c>
      <c r="J68" s="2">
        <f t="shared" ca="1" si="25"/>
        <v>2.3502133115447843</v>
      </c>
      <c r="K68" s="4">
        <f t="shared" ca="1" si="26"/>
        <v>6.179599163425753E-2</v>
      </c>
      <c r="N68" s="25">
        <f t="array" aca="1" ref="N68:P68" ca="1">MMULT(I68:K68,$N$13:$P$15)</f>
        <v>-0.65351689860731799</v>
      </c>
      <c r="O68" s="26">
        <f ca="1"/>
        <v>2.5395106764722333</v>
      </c>
      <c r="P68" s="27">
        <f ca="1"/>
        <v>0.30186510507605041</v>
      </c>
      <c r="S68" s="32">
        <f t="shared" ca="1" si="27"/>
        <v>-0.65351689860731799</v>
      </c>
      <c r="T68" s="26"/>
      <c r="U68" s="26">
        <f t="shared" ca="1" si="28"/>
        <v>2.5395106764722333</v>
      </c>
      <c r="V68" s="26"/>
      <c r="W68" s="26"/>
      <c r="X68" s="26"/>
      <c r="Y68" s="27"/>
      <c r="AA68" s="20">
        <f t="shared" si="29"/>
        <v>-1.2000000000000004</v>
      </c>
      <c r="AB68" s="16"/>
      <c r="AC68" s="2">
        <f t="shared" ca="1" si="30"/>
        <v>1.6711494211563378</v>
      </c>
      <c r="AD68" s="4"/>
    </row>
    <row r="69" spans="3:30" x14ac:dyDescent="0.15">
      <c r="C69" s="3">
        <f t="shared" si="23"/>
        <v>-0.90000000000000036</v>
      </c>
      <c r="D69" s="2">
        <f ca="1">基礎式!H180</f>
        <v>-6.7687709999025555E-2</v>
      </c>
      <c r="E69" s="30">
        <f ca="1">基礎式!L180</f>
        <v>2.7925239578899225E-2</v>
      </c>
      <c r="F69" s="3">
        <f t="shared" si="31"/>
        <v>0</v>
      </c>
      <c r="G69" s="2">
        <f t="shared" si="32"/>
        <v>2.5</v>
      </c>
      <c r="H69" s="4">
        <f t="shared" si="33"/>
        <v>0</v>
      </c>
      <c r="I69" s="16">
        <f t="shared" si="24"/>
        <v>-0.90000000000000036</v>
      </c>
      <c r="J69" s="2">
        <f t="shared" ca="1" si="25"/>
        <v>2.4323122900009744</v>
      </c>
      <c r="K69" s="4">
        <f t="shared" ca="1" si="26"/>
        <v>2.7925239578899225E-2</v>
      </c>
      <c r="N69" s="25">
        <f t="array" aca="1" ref="N69:P69" ca="1">MMULT(I69:K69,$N$13:$P$15)</f>
        <v>-0.47418396688209369</v>
      </c>
      <c r="O69" s="26">
        <f ca="1"/>
        <v>2.4891743548862193</v>
      </c>
      <c r="P69" s="27">
        <f ca="1"/>
        <v>0.55324812844153337</v>
      </c>
      <c r="S69" s="32">
        <f t="shared" ca="1" si="27"/>
        <v>-0.47418396688209369</v>
      </c>
      <c r="T69" s="26"/>
      <c r="U69" s="26">
        <f t="shared" ca="1" si="28"/>
        <v>2.4891743548862193</v>
      </c>
      <c r="V69" s="26"/>
      <c r="W69" s="26"/>
      <c r="X69" s="26"/>
      <c r="Y69" s="27"/>
      <c r="AA69" s="20">
        <f t="shared" si="29"/>
        <v>-0.90000000000000036</v>
      </c>
      <c r="AB69" s="16"/>
      <c r="AC69" s="2">
        <f t="shared" ca="1" si="30"/>
        <v>1.6807604796364362</v>
      </c>
      <c r="AD69" s="4"/>
    </row>
    <row r="70" spans="3:30" x14ac:dyDescent="0.15">
      <c r="C70" s="3">
        <f t="shared" si="23"/>
        <v>-0.60000000000000031</v>
      </c>
      <c r="D70" s="2">
        <f ca="1">基礎式!H181</f>
        <v>3.8281806314290671E-2</v>
      </c>
      <c r="E70" s="30">
        <f ca="1">基礎式!L181</f>
        <v>-1.5793540848921823E-2</v>
      </c>
      <c r="F70" s="3">
        <f t="shared" si="31"/>
        <v>0</v>
      </c>
      <c r="G70" s="2">
        <f t="shared" si="32"/>
        <v>2.5</v>
      </c>
      <c r="H70" s="4">
        <f t="shared" si="33"/>
        <v>0</v>
      </c>
      <c r="I70" s="16">
        <f t="shared" si="24"/>
        <v>-0.60000000000000031</v>
      </c>
      <c r="J70" s="2">
        <f t="shared" ca="1" si="25"/>
        <v>2.5382818063142905</v>
      </c>
      <c r="K70" s="4">
        <f t="shared" ca="1" si="26"/>
        <v>-1.5793540848921823E-2</v>
      </c>
      <c r="N70" s="25">
        <f t="array" aca="1" ref="N70:P70" ca="1">MMULT(I70:K70,$N$13:$P$15)</f>
        <v>-0.28632239240912666</v>
      </c>
      <c r="O70" s="26">
        <f ca="1"/>
        <v>2.4619725325795896</v>
      </c>
      <c r="P70" s="27">
        <f ca="1"/>
        <v>0.81230209936170805</v>
      </c>
      <c r="S70" s="32">
        <f t="shared" ca="1" si="27"/>
        <v>-0.28632239240912666</v>
      </c>
      <c r="T70" s="26"/>
      <c r="U70" s="26">
        <f t="shared" ca="1" si="28"/>
        <v>2.4619725325795896</v>
      </c>
      <c r="V70" s="26"/>
      <c r="W70" s="26"/>
      <c r="X70" s="26"/>
      <c r="Y70" s="27"/>
      <c r="AA70" s="20">
        <f t="shared" si="29"/>
        <v>-0.60000000000000031</v>
      </c>
      <c r="AB70" s="16"/>
      <c r="AC70" s="2">
        <f t="shared" ca="1" si="30"/>
        <v>1.6259950501639424</v>
      </c>
      <c r="AD70" s="4"/>
    </row>
    <row r="71" spans="3:30" x14ac:dyDescent="0.15">
      <c r="C71" s="3">
        <f t="shared" si="23"/>
        <v>-0.30000000000000032</v>
      </c>
      <c r="D71" s="2">
        <f ca="1">基礎式!H182</f>
        <v>0.12831516824448899</v>
      </c>
      <c r="E71" s="30">
        <f ca="1">基礎式!L182</f>
        <v>-5.2937701909042303E-2</v>
      </c>
      <c r="F71" s="3">
        <f t="shared" si="31"/>
        <v>0</v>
      </c>
      <c r="G71" s="2">
        <f t="shared" si="32"/>
        <v>2.5</v>
      </c>
      <c r="H71" s="4">
        <f t="shared" si="33"/>
        <v>0</v>
      </c>
      <c r="I71" s="16">
        <f t="shared" si="24"/>
        <v>-0.30000000000000032</v>
      </c>
      <c r="J71" s="2">
        <f t="shared" ca="1" si="25"/>
        <v>2.6283151682444892</v>
      </c>
      <c r="K71" s="4">
        <f t="shared" ca="1" si="26"/>
        <v>-5.2937701909042303E-2</v>
      </c>
      <c r="N71" s="25">
        <f t="array" aca="1" ref="N71:P71" ca="1">MMULT(I71:K71,$N$13:$P$15)</f>
        <v>-0.10415460532880158</v>
      </c>
      <c r="O71" s="26">
        <f ca="1"/>
        <v>2.4193259408966252</v>
      </c>
      <c r="P71" s="27">
        <f ca="1"/>
        <v>1.0662348867866447</v>
      </c>
      <c r="S71" s="32">
        <f t="shared" ca="1" si="27"/>
        <v>-0.10415460532880158</v>
      </c>
      <c r="T71" s="26"/>
      <c r="U71" s="26">
        <f t="shared" ca="1" si="28"/>
        <v>2.4193259408966252</v>
      </c>
      <c r="V71" s="26"/>
      <c r="W71" s="26"/>
      <c r="X71" s="26"/>
      <c r="Y71" s="27"/>
      <c r="AA71" s="20">
        <f t="shared" si="29"/>
        <v>-0.30000000000000032</v>
      </c>
      <c r="AB71" s="16"/>
      <c r="AC71" s="2">
        <f t="shared" ca="1" si="30"/>
        <v>1.5412622591707792</v>
      </c>
      <c r="AD71" s="4"/>
    </row>
    <row r="72" spans="3:30" x14ac:dyDescent="0.15">
      <c r="C72" s="3">
        <f t="shared" si="23"/>
        <v>0</v>
      </c>
      <c r="D72" s="2">
        <f ca="1">基礎式!H183</f>
        <v>0.16368444003976812</v>
      </c>
      <c r="E72" s="30">
        <f ca="1">基礎式!L183</f>
        <v>-6.7529647605367268E-2</v>
      </c>
      <c r="F72" s="3">
        <f t="shared" si="31"/>
        <v>0</v>
      </c>
      <c r="G72" s="2">
        <f t="shared" si="32"/>
        <v>2.5</v>
      </c>
      <c r="H72" s="4">
        <f t="shared" si="33"/>
        <v>0</v>
      </c>
      <c r="I72" s="16">
        <f t="shared" si="24"/>
        <v>0</v>
      </c>
      <c r="J72" s="2">
        <f t="shared" ca="1" si="25"/>
        <v>2.6636844400397681</v>
      </c>
      <c r="K72" s="4">
        <f t="shared" ca="1" si="26"/>
        <v>-6.7529647605367268E-2</v>
      </c>
      <c r="N72" s="25">
        <f t="array" aca="1" ref="N72:P72" ca="1">MMULT(I72:K72,$N$13:$P$15)</f>
        <v>5.8482390334859038E-2</v>
      </c>
      <c r="O72" s="26">
        <f ca="1"/>
        <v>2.3237008046411085</v>
      </c>
      <c r="P72" s="27">
        <f ca="1"/>
        <v>1.3026010248524542</v>
      </c>
      <c r="S72" s="32">
        <f t="shared" ca="1" si="27"/>
        <v>5.8482390334859038E-2</v>
      </c>
      <c r="T72" s="26"/>
      <c r="U72" s="26">
        <f t="shared" ca="1" si="28"/>
        <v>2.3237008046411085</v>
      </c>
      <c r="V72" s="26"/>
      <c r="W72" s="26"/>
      <c r="X72" s="26"/>
      <c r="Y72" s="27"/>
      <c r="AA72" s="20">
        <f t="shared" si="29"/>
        <v>0</v>
      </c>
      <c r="AB72" s="16"/>
      <c r="AC72" s="2">
        <f t="shared" ca="1" si="30"/>
        <v>1.5</v>
      </c>
      <c r="AD72" s="4"/>
    </row>
    <row r="73" spans="3:30" x14ac:dyDescent="0.15">
      <c r="C73" s="3">
        <f t="shared" si="23"/>
        <v>0.3</v>
      </c>
      <c r="D73" s="2">
        <f ca="1">基礎式!H184</f>
        <v>0.12831516824448908</v>
      </c>
      <c r="E73" s="30">
        <f ca="1">基礎式!L184</f>
        <v>-5.2937701909042338E-2</v>
      </c>
      <c r="F73" s="3">
        <f t="shared" si="31"/>
        <v>0</v>
      </c>
      <c r="G73" s="2">
        <f t="shared" si="32"/>
        <v>2.5</v>
      </c>
      <c r="H73" s="4">
        <f t="shared" si="33"/>
        <v>0</v>
      </c>
      <c r="I73" s="16">
        <f t="shared" si="24"/>
        <v>0.3</v>
      </c>
      <c r="J73" s="2">
        <f t="shared" ca="1" si="25"/>
        <v>2.6283151682444892</v>
      </c>
      <c r="K73" s="4">
        <f t="shared" ca="1" si="26"/>
        <v>-5.2937701909042338E-2</v>
      </c>
      <c r="N73" s="25">
        <f t="array" aca="1" ref="N73:P73" ca="1">MMULT(I73:K73,$N$13:$P$15)</f>
        <v>0.19584539467119866</v>
      </c>
      <c r="O73" s="26">
        <f ca="1"/>
        <v>2.1595183197612937</v>
      </c>
      <c r="P73" s="27">
        <f ca="1"/>
        <v>1.5162348867866449</v>
      </c>
      <c r="S73" s="32">
        <f t="shared" ca="1" si="27"/>
        <v>0.19584539467119866</v>
      </c>
      <c r="T73" s="26"/>
      <c r="U73" s="26">
        <f t="shared" ca="1" si="28"/>
        <v>2.1595183197612937</v>
      </c>
      <c r="V73" s="26"/>
      <c r="W73" s="26"/>
      <c r="X73" s="26"/>
      <c r="Y73" s="27"/>
      <c r="AA73" s="20">
        <f t="shared" si="29"/>
        <v>0.3</v>
      </c>
      <c r="AB73" s="16"/>
      <c r="AC73" s="2">
        <f t="shared" ca="1" si="30"/>
        <v>1.5412622591707792</v>
      </c>
      <c r="AD73" s="4"/>
    </row>
    <row r="74" spans="3:30" x14ac:dyDescent="0.15">
      <c r="C74" s="3">
        <f t="shared" si="23"/>
        <v>0.6</v>
      </c>
      <c r="D74" s="2">
        <f ca="1">基礎式!H185</f>
        <v>3.8281806314290789E-2</v>
      </c>
      <c r="E74" s="30">
        <f ca="1">基礎式!L185</f>
        <v>-1.5793540848921869E-2</v>
      </c>
      <c r="F74" s="3">
        <f t="shared" si="31"/>
        <v>0</v>
      </c>
      <c r="G74" s="2">
        <f t="shared" si="32"/>
        <v>2.5</v>
      </c>
      <c r="H74" s="4">
        <f t="shared" si="33"/>
        <v>0</v>
      </c>
      <c r="I74" s="16">
        <f t="shared" si="24"/>
        <v>0.6</v>
      </c>
      <c r="J74" s="2">
        <f t="shared" ca="1" si="25"/>
        <v>2.5382818063142909</v>
      </c>
      <c r="K74" s="4">
        <f t="shared" ca="1" si="26"/>
        <v>-1.5793540848921869E-2</v>
      </c>
      <c r="N74" s="25">
        <f t="array" aca="1" ref="N74:P74" ca="1">MMULT(I74:K74,$N$13:$P$15)</f>
        <v>0.31367760759087365</v>
      </c>
      <c r="O74" s="26">
        <f ca="1"/>
        <v>1.942357290308927</v>
      </c>
      <c r="P74" s="27">
        <f ca="1"/>
        <v>1.7123020993617084</v>
      </c>
      <c r="S74" s="32">
        <f t="shared" ca="1" si="27"/>
        <v>0.31367760759087365</v>
      </c>
      <c r="T74" s="26"/>
      <c r="U74" s="26">
        <f t="shared" ca="1" si="28"/>
        <v>1.942357290308927</v>
      </c>
      <c r="V74" s="26"/>
      <c r="W74" s="26"/>
      <c r="X74" s="26"/>
      <c r="Y74" s="27"/>
      <c r="AA74" s="20">
        <f t="shared" si="29"/>
        <v>0.6</v>
      </c>
      <c r="AB74" s="16"/>
      <c r="AC74" s="2">
        <f t="shared" ca="1" si="30"/>
        <v>1.6259950501639424</v>
      </c>
      <c r="AD74" s="4"/>
    </row>
    <row r="75" spans="3:30" x14ac:dyDescent="0.15">
      <c r="C75" s="3">
        <f t="shared" si="23"/>
        <v>0.89999999999999991</v>
      </c>
      <c r="D75" s="2">
        <f ca="1">基礎式!H186</f>
        <v>-6.7687709999025403E-2</v>
      </c>
      <c r="E75" s="30">
        <f ca="1">基礎式!L186</f>
        <v>2.7925239578899159E-2</v>
      </c>
      <c r="F75" s="3">
        <f t="shared" si="31"/>
        <v>0</v>
      </c>
      <c r="G75" s="2">
        <f t="shared" si="32"/>
        <v>2.5</v>
      </c>
      <c r="H75" s="4">
        <f t="shared" si="33"/>
        <v>0</v>
      </c>
      <c r="I75" s="16">
        <f t="shared" si="24"/>
        <v>0.89999999999999991</v>
      </c>
      <c r="J75" s="2">
        <f t="shared" ca="1" si="25"/>
        <v>2.4323122900009748</v>
      </c>
      <c r="K75" s="4">
        <f t="shared" ca="1" si="26"/>
        <v>2.7925239578899159E-2</v>
      </c>
      <c r="N75" s="25">
        <f t="array" aca="1" ref="N75:P75" ca="1">MMULT(I75:K75,$N$13:$P$15)</f>
        <v>0.42581603311790672</v>
      </c>
      <c r="O75" s="26">
        <f ca="1"/>
        <v>1.7097514914802248</v>
      </c>
      <c r="P75" s="27">
        <f ca="1"/>
        <v>1.9032481284415339</v>
      </c>
      <c r="S75" s="32">
        <f t="shared" ca="1" si="27"/>
        <v>0.42581603311790672</v>
      </c>
      <c r="T75" s="26"/>
      <c r="U75" s="26">
        <f t="shared" ca="1" si="28"/>
        <v>1.7097514914802248</v>
      </c>
      <c r="V75" s="26"/>
      <c r="W75" s="26"/>
      <c r="X75" s="26"/>
      <c r="Y75" s="27"/>
      <c r="AA75" s="20">
        <f t="shared" si="29"/>
        <v>0.89999999999999991</v>
      </c>
      <c r="AB75" s="16"/>
      <c r="AC75" s="2">
        <f t="shared" ca="1" si="30"/>
        <v>1.6807604796364362</v>
      </c>
      <c r="AD75" s="4"/>
    </row>
    <row r="76" spans="3:30" x14ac:dyDescent="0.15">
      <c r="C76" s="3">
        <f t="shared" si="23"/>
        <v>1.2</v>
      </c>
      <c r="D76" s="2">
        <f ca="1">基礎式!H187</f>
        <v>-0.14978668845521548</v>
      </c>
      <c r="E76" s="30">
        <f ca="1">基礎式!L187</f>
        <v>6.1795991634257502E-2</v>
      </c>
      <c r="F76" s="3">
        <f t="shared" si="31"/>
        <v>0</v>
      </c>
      <c r="G76" s="2">
        <f t="shared" si="32"/>
        <v>2.5</v>
      </c>
      <c r="H76" s="4">
        <f t="shared" si="33"/>
        <v>0</v>
      </c>
      <c r="I76" s="16">
        <f t="shared" si="24"/>
        <v>1.2</v>
      </c>
      <c r="J76" s="2">
        <f t="shared" ca="1" si="25"/>
        <v>2.3502133115447847</v>
      </c>
      <c r="K76" s="4">
        <f t="shared" ca="1" si="26"/>
        <v>6.1795991634257502E-2</v>
      </c>
      <c r="N76" s="25">
        <f t="array" aca="1" ref="N76:P76" ca="1">MMULT(I76:K76,$N$13:$P$15)</f>
        <v>0.54648310139268241</v>
      </c>
      <c r="O76" s="26">
        <f ca="1"/>
        <v>1.5002801919309077</v>
      </c>
      <c r="P76" s="27">
        <f ca="1"/>
        <v>2.1018651050760506</v>
      </c>
      <c r="S76" s="32">
        <f t="shared" ca="1" si="27"/>
        <v>0.54648310139268241</v>
      </c>
      <c r="T76" s="26"/>
      <c r="U76" s="26">
        <f t="shared" ca="1" si="28"/>
        <v>1.5002801919309077</v>
      </c>
      <c r="V76" s="26"/>
      <c r="W76" s="26"/>
      <c r="X76" s="26"/>
      <c r="Y76" s="27"/>
      <c r="AA76" s="20">
        <f t="shared" si="29"/>
        <v>1.2</v>
      </c>
      <c r="AB76" s="16"/>
      <c r="AC76" s="2">
        <f t="shared" ca="1" si="30"/>
        <v>1.6711494211563378</v>
      </c>
      <c r="AD76" s="4"/>
    </row>
    <row r="77" spans="3:30" x14ac:dyDescent="0.15">
      <c r="C77" s="3">
        <f t="shared" si="23"/>
        <v>1.5</v>
      </c>
      <c r="D77" s="2">
        <f ca="1">基礎式!H188</f>
        <v>-0.18599195064478199</v>
      </c>
      <c r="E77" s="30">
        <f ca="1">基礎式!L188</f>
        <v>7.6732833502228245E-2</v>
      </c>
      <c r="F77" s="3">
        <f t="shared" si="31"/>
        <v>0</v>
      </c>
      <c r="G77" s="2">
        <f t="shared" si="32"/>
        <v>2.5</v>
      </c>
      <c r="H77" s="4">
        <f t="shared" si="33"/>
        <v>0</v>
      </c>
      <c r="I77" s="16">
        <f t="shared" si="24"/>
        <v>1.5</v>
      </c>
      <c r="J77" s="2">
        <f t="shared" ca="1" si="25"/>
        <v>2.314008049355218</v>
      </c>
      <c r="K77" s="4">
        <f t="shared" ca="1" si="26"/>
        <v>7.6732833502228245E-2</v>
      </c>
      <c r="N77" s="25">
        <f t="array" aca="1" ref="N77:P77" ca="1">MMULT(I77:K77,$N$13:$P$15)</f>
        <v>0.68354741688270892</v>
      </c>
      <c r="O77" s="26">
        <f ca="1"/>
        <v>1.3352874940894079</v>
      </c>
      <c r="P77" s="27">
        <f ca="1"/>
        <v>2.3152303162362546</v>
      </c>
      <c r="S77" s="32">
        <f t="shared" ca="1" si="27"/>
        <v>0.68354741688270892</v>
      </c>
      <c r="T77" s="26"/>
      <c r="U77" s="26">
        <f t="shared" ca="1" si="28"/>
        <v>1.3352874940894079</v>
      </c>
      <c r="V77" s="26"/>
      <c r="W77" s="26"/>
      <c r="X77" s="26"/>
      <c r="Y77" s="27"/>
      <c r="AA77" s="20">
        <f t="shared" si="29"/>
        <v>1.5</v>
      </c>
      <c r="AB77" s="16"/>
      <c r="AC77" s="2">
        <f t="shared" ca="1" si="30"/>
        <v>1.6189643758293504</v>
      </c>
      <c r="AD77" s="4"/>
    </row>
    <row r="78" spans="3:30" x14ac:dyDescent="0.15">
      <c r="C78" s="3">
        <f t="shared" si="23"/>
        <v>1.8</v>
      </c>
      <c r="D78" s="2">
        <f ca="1">基礎式!H189</f>
        <v>-0.17751329883766825</v>
      </c>
      <c r="E78" s="30">
        <f ca="1">基礎式!L189</f>
        <v>7.3234881170510607E-2</v>
      </c>
      <c r="F78" s="3">
        <f t="shared" si="31"/>
        <v>0</v>
      </c>
      <c r="G78" s="2">
        <f t="shared" si="32"/>
        <v>2.5</v>
      </c>
      <c r="H78" s="4">
        <f t="shared" si="33"/>
        <v>0</v>
      </c>
      <c r="I78" s="16">
        <f t="shared" si="24"/>
        <v>1.8</v>
      </c>
      <c r="J78" s="2">
        <f t="shared" ca="1" si="25"/>
        <v>2.3224867011623318</v>
      </c>
      <c r="K78" s="4">
        <f t="shared" ca="1" si="26"/>
        <v>7.3234881170510607E-2</v>
      </c>
      <c r="N78" s="25">
        <f t="array" aca="1" ref="N78:P78" ca="1">MMULT(I78:K78,$N$13:$P$15)</f>
        <v>0.83657673246320341</v>
      </c>
      <c r="O78" s="26">
        <f ca="1"/>
        <v>1.2136008994594751</v>
      </c>
      <c r="P78" s="27">
        <f ca="1"/>
        <v>2.542954984349564</v>
      </c>
      <c r="S78" s="32">
        <f t="shared" ca="1" si="27"/>
        <v>0.83657673246320341</v>
      </c>
      <c r="T78" s="26"/>
      <c r="U78" s="26">
        <f t="shared" ca="1" si="28"/>
        <v>1.2136008994594751</v>
      </c>
      <c r="V78" s="26"/>
      <c r="W78" s="26"/>
      <c r="X78" s="26"/>
      <c r="Y78" s="27"/>
      <c r="AA78" s="20">
        <f t="shared" si="29"/>
        <v>1.8</v>
      </c>
      <c r="AB78" s="16"/>
      <c r="AC78" s="2">
        <f t="shared" ca="1" si="30"/>
        <v>1.5636543203330491</v>
      </c>
      <c r="AD78" s="4"/>
    </row>
    <row r="79" spans="3:30" x14ac:dyDescent="0.15">
      <c r="C79" s="3">
        <f t="shared" si="23"/>
        <v>2.1</v>
      </c>
      <c r="D79" s="2">
        <f ca="1">基礎式!H190</f>
        <v>-0.14112203079869973</v>
      </c>
      <c r="E79" s="30">
        <f ca="1">基礎式!L190</f>
        <v>5.8221300734966779E-2</v>
      </c>
      <c r="F79" s="3">
        <f t="shared" si="31"/>
        <v>0</v>
      </c>
      <c r="G79" s="2">
        <f t="shared" si="32"/>
        <v>2.5</v>
      </c>
      <c r="H79" s="4">
        <f t="shared" si="33"/>
        <v>0</v>
      </c>
      <c r="I79" s="16">
        <f t="shared" si="24"/>
        <v>2.1</v>
      </c>
      <c r="J79" s="2">
        <f t="shared" ca="1" si="25"/>
        <v>2.3588779692013002</v>
      </c>
      <c r="K79" s="4">
        <f t="shared" ca="1" si="26"/>
        <v>5.8221300734966779E-2</v>
      </c>
      <c r="N79" s="25">
        <f t="array" aca="1" ref="N79:P79" ca="1">MMULT(I79:K79,$N$13:$P$15)</f>
        <v>0.99957887452214544</v>
      </c>
      <c r="O79" s="26">
        <f ca="1"/>
        <v>1.1189662465983707</v>
      </c>
      <c r="P79" s="27">
        <f ca="1"/>
        <v>2.7796495473395777</v>
      </c>
      <c r="S79" s="32">
        <f t="shared" ca="1" si="27"/>
        <v>0.99957887452214544</v>
      </c>
      <c r="T79" s="26"/>
      <c r="U79" s="26">
        <f t="shared" ca="1" si="28"/>
        <v>1.1189662465983707</v>
      </c>
      <c r="V79" s="26"/>
      <c r="W79" s="26"/>
      <c r="X79" s="26"/>
      <c r="Y79" s="27"/>
      <c r="AA79" s="20">
        <f t="shared" si="29"/>
        <v>2.1</v>
      </c>
      <c r="AB79" s="16"/>
      <c r="AC79" s="2">
        <f t="shared" ca="1" si="30"/>
        <v>1.5268903788418053</v>
      </c>
      <c r="AD79" s="4"/>
    </row>
    <row r="80" spans="3:30" x14ac:dyDescent="0.15">
      <c r="C80" s="3">
        <f t="shared" si="23"/>
        <v>2.4</v>
      </c>
      <c r="D80" s="2">
        <f ca="1">基礎式!H191</f>
        <v>-9.6661833567764269E-2</v>
      </c>
      <c r="E80" s="30">
        <f ca="1">基礎式!L191</f>
        <v>3.987880311735114E-2</v>
      </c>
      <c r="F80" s="3">
        <f t="shared" si="31"/>
        <v>0</v>
      </c>
      <c r="G80" s="2">
        <f t="shared" si="32"/>
        <v>2.5</v>
      </c>
      <c r="H80" s="4">
        <f t="shared" si="33"/>
        <v>0</v>
      </c>
      <c r="I80" s="16">
        <f t="shared" si="24"/>
        <v>2.4</v>
      </c>
      <c r="J80" s="2">
        <f t="shared" ca="1" si="25"/>
        <v>2.4033381664322357</v>
      </c>
      <c r="K80" s="4">
        <f t="shared" ca="1" si="26"/>
        <v>3.987880311735114E-2</v>
      </c>
      <c r="N80" s="25">
        <f t="array" aca="1" ref="N80:P80" ca="1">MMULT(I80:K80,$N$13:$P$15)</f>
        <v>1.165463943427856</v>
      </c>
      <c r="O80" s="26">
        <f ca="1"/>
        <v>1.0321517206943656</v>
      </c>
      <c r="P80" s="27">
        <f ca="1"/>
        <v>3.0189371115021895</v>
      </c>
      <c r="S80" s="32">
        <f t="shared" ca="1" si="27"/>
        <v>1.165463943427856</v>
      </c>
      <c r="T80" s="26"/>
      <c r="U80" s="26">
        <f t="shared" ca="1" si="28"/>
        <v>1.0321517206943656</v>
      </c>
      <c r="V80" s="26"/>
      <c r="W80" s="26"/>
      <c r="X80" s="26"/>
      <c r="Y80" s="27"/>
      <c r="AA80" s="20">
        <f t="shared" si="29"/>
        <v>2.4</v>
      </c>
      <c r="AB80" s="16"/>
      <c r="AC80" s="2">
        <f t="shared" ca="1" si="30"/>
        <v>1.5091050694789439</v>
      </c>
      <c r="AD80" s="4"/>
    </row>
    <row r="81" spans="2:30" x14ac:dyDescent="0.15">
      <c r="C81" s="3">
        <f t="shared" si="23"/>
        <v>2.6999999999999997</v>
      </c>
      <c r="D81" s="2">
        <f ca="1">基礎式!H192</f>
        <v>-5.8063576124935547E-2</v>
      </c>
      <c r="E81" s="30">
        <f ca="1">基礎式!L192</f>
        <v>2.3954707200462548E-2</v>
      </c>
      <c r="F81" s="3">
        <f t="shared" si="31"/>
        <v>0</v>
      </c>
      <c r="G81" s="2">
        <f t="shared" si="32"/>
        <v>2.5</v>
      </c>
      <c r="H81" s="4">
        <f t="shared" si="33"/>
        <v>0</v>
      </c>
      <c r="I81" s="16">
        <f t="shared" si="24"/>
        <v>2.6999999999999997</v>
      </c>
      <c r="J81" s="2">
        <f t="shared" ca="1" si="25"/>
        <v>2.4419364238750645</v>
      </c>
      <c r="K81" s="4">
        <f t="shared" ca="1" si="26"/>
        <v>2.3954707200462548E-2</v>
      </c>
      <c r="N81" s="25">
        <f t="array" aca="1" ref="N81:P81" ca="1">MMULT(I81:K81,$N$13:$P$15)</f>
        <v>1.3292546150241815</v>
      </c>
      <c r="O81" s="26">
        <f ca="1"/>
        <v>0.93965600559322349</v>
      </c>
      <c r="P81" s="27">
        <f ca="1"/>
        <v>3.2563409044254414</v>
      </c>
      <c r="S81" s="32">
        <f t="shared" ca="1" si="27"/>
        <v>1.3292546150241815</v>
      </c>
      <c r="T81" s="26"/>
      <c r="U81" s="26">
        <f t="shared" ca="1" si="28"/>
        <v>0.93965600559322349</v>
      </c>
      <c r="V81" s="26"/>
      <c r="W81" s="26"/>
      <c r="X81" s="26"/>
      <c r="Y81" s="27"/>
      <c r="AA81" s="20">
        <f t="shared" si="29"/>
        <v>2.6999999999999997</v>
      </c>
      <c r="AB81" s="16"/>
      <c r="AC81" s="2">
        <f t="shared" ca="1" si="30"/>
        <v>1.5024952711865955</v>
      </c>
      <c r="AD81" s="4"/>
    </row>
    <row r="82" spans="2:30" x14ac:dyDescent="0.15">
      <c r="C82" s="3">
        <f>C60</f>
        <v>2.9999999999999996</v>
      </c>
      <c r="D82" s="2">
        <f ca="1">基礎式!H193</f>
        <v>-3.0912287922020585E-2</v>
      </c>
      <c r="E82" s="30">
        <f ca="1">基礎式!L193</f>
        <v>1.275317256510473E-2</v>
      </c>
      <c r="F82" s="3">
        <f t="shared" si="31"/>
        <v>0</v>
      </c>
      <c r="G82" s="2">
        <f t="shared" si="32"/>
        <v>2.5</v>
      </c>
      <c r="H82" s="4">
        <f t="shared" si="33"/>
        <v>0</v>
      </c>
      <c r="I82" s="16">
        <f t="shared" si="24"/>
        <v>2.9999999999999996</v>
      </c>
      <c r="J82" s="2">
        <f t="shared" ca="1" si="25"/>
        <v>2.4690877120779793</v>
      </c>
      <c r="K82" s="4">
        <f t="shared" ca="1" si="26"/>
        <v>1.275317256510473E-2</v>
      </c>
      <c r="N82" s="25">
        <f t="array" aca="1" ref="N82:P82" ca="1">MMULT(I82:K82,$N$13:$P$15)</f>
        <v>1.4889554285797726</v>
      </c>
      <c r="O82" s="26">
        <f ca="1"/>
        <v>0.83606628401359429</v>
      </c>
      <c r="P82" s="27">
        <f ca="1"/>
        <v>3.4900661417491028</v>
      </c>
      <c r="S82" s="32">
        <f t="shared" ca="1" si="27"/>
        <v>1.4889554285797726</v>
      </c>
      <c r="T82" s="26"/>
      <c r="U82" s="26">
        <f t="shared" ca="1" si="28"/>
        <v>0.83606628401359429</v>
      </c>
      <c r="V82" s="26"/>
      <c r="W82" s="26"/>
      <c r="X82" s="26"/>
      <c r="Y82" s="27"/>
      <c r="AA82" s="20">
        <f t="shared" si="29"/>
        <v>2.9999999999999996</v>
      </c>
      <c r="AB82" s="16"/>
      <c r="AC82" s="2">
        <f t="shared" ca="1" si="30"/>
        <v>1.5005571718530348</v>
      </c>
      <c r="AD82" s="4"/>
    </row>
    <row r="83" spans="2:30" x14ac:dyDescent="0.15">
      <c r="C83" s="3"/>
      <c r="D83" s="2"/>
      <c r="E83" s="30"/>
      <c r="F83" s="3"/>
      <c r="G83" s="2"/>
      <c r="H83" s="4"/>
      <c r="I83" s="16"/>
      <c r="J83" s="2"/>
      <c r="K83" s="4"/>
      <c r="N83" s="25"/>
      <c r="O83" s="26"/>
      <c r="P83" s="27"/>
      <c r="S83" s="32"/>
      <c r="T83" s="26"/>
      <c r="U83" s="26"/>
      <c r="V83" s="26"/>
      <c r="W83" s="26"/>
      <c r="X83" s="26"/>
      <c r="Y83" s="27"/>
      <c r="AA83" s="20"/>
      <c r="AB83" s="16"/>
      <c r="AC83" s="2"/>
      <c r="AD83" s="4"/>
    </row>
    <row r="84" spans="2:30" x14ac:dyDescent="0.15">
      <c r="B84" t="s">
        <v>66</v>
      </c>
      <c r="C84" s="3">
        <f>C62</f>
        <v>-3</v>
      </c>
      <c r="D84" s="2">
        <f ca="1">基礎式!E173</f>
        <v>-4.7557712082890911E-2</v>
      </c>
      <c r="E84" s="30">
        <f ca="1">基礎式!I173</f>
        <v>3.6098710316918303E-2</v>
      </c>
      <c r="F84" s="3">
        <v>0</v>
      </c>
      <c r="G84" s="2">
        <v>-1</v>
      </c>
      <c r="H84" s="4">
        <v>0</v>
      </c>
      <c r="I84" s="16">
        <f>C84+F84</f>
        <v>-3</v>
      </c>
      <c r="J84" s="2">
        <f ca="1">D84+G84</f>
        <v>-1.0475577120828909</v>
      </c>
      <c r="K84" s="4">
        <f ca="1">E84+H84</f>
        <v>3.6098710316918303E-2</v>
      </c>
      <c r="N84" s="25">
        <f t="array" aca="1" ref="N84:P84" ca="1">MMULT(I84:K84,$N$13:$P$15)</f>
        <v>-1.5312624001783071</v>
      </c>
      <c r="O84" s="26">
        <f ca="1"/>
        <v>0.38280183750333979</v>
      </c>
      <c r="P84" s="27">
        <f ca="1"/>
        <v>-2.7581476559522922</v>
      </c>
      <c r="S84" s="32">
        <f ca="1">N84</f>
        <v>-1.5312624001783071</v>
      </c>
      <c r="T84" s="26"/>
      <c r="U84" s="26"/>
      <c r="V84" s="26">
        <f t="shared" ref="V84:V104" ca="1" si="34">O84</f>
        <v>0.38280183750333979</v>
      </c>
      <c r="W84" s="26"/>
      <c r="X84" s="26"/>
      <c r="Y84" s="27"/>
      <c r="Z84" t="s">
        <v>89</v>
      </c>
      <c r="AA84" s="20">
        <f>AA62</f>
        <v>-3</v>
      </c>
      <c r="AB84" s="16"/>
      <c r="AC84" s="2">
        <f t="shared" ca="1" si="30"/>
        <v>2.5011182129550491</v>
      </c>
      <c r="AD84" s="4"/>
    </row>
    <row r="85" spans="2:30" x14ac:dyDescent="0.15">
      <c r="C85" s="3">
        <f t="shared" ref="C85:C103" si="35">C63</f>
        <v>-2.7</v>
      </c>
      <c r="D85" s="2">
        <f ca="1">基礎式!E174</f>
        <v>-9.3594994366115042E-2</v>
      </c>
      <c r="E85" s="30">
        <f ca="1">基礎式!I174</f>
        <v>7.4631382136779348E-2</v>
      </c>
      <c r="F85" s="3">
        <f>F84</f>
        <v>0</v>
      </c>
      <c r="G85" s="2">
        <f>G84</f>
        <v>-1</v>
      </c>
      <c r="H85" s="4">
        <f>H84</f>
        <v>0</v>
      </c>
      <c r="I85" s="16">
        <f t="shared" ref="I85:I104" si="36">C85+F85</f>
        <v>-2.7</v>
      </c>
      <c r="J85" s="2">
        <f t="shared" ref="J85:J104" ca="1" si="37">D85+G85</f>
        <v>-1.093594994366115</v>
      </c>
      <c r="K85" s="4">
        <f t="shared" ref="K85:K104" ca="1" si="38">E85+H85</f>
        <v>7.4631382136779348E-2</v>
      </c>
      <c r="N85" s="25">
        <f t="array" aca="1" ref="N85:P85" ca="1">MMULT(I85:K85,$N$13:$P$15)</f>
        <v>-1.4146326728499954</v>
      </c>
      <c r="O85" s="26">
        <f ca="1"/>
        <v>0.20339540300224154</v>
      </c>
      <c r="P85" s="27">
        <f ca="1"/>
        <v>-2.5394811607580601</v>
      </c>
      <c r="S85" s="32">
        <f t="shared" ref="S85:S104" ca="1" si="39">N85</f>
        <v>-1.4146326728499954</v>
      </c>
      <c r="T85" s="26"/>
      <c r="U85" s="26"/>
      <c r="V85" s="26">
        <f t="shared" ca="1" si="34"/>
        <v>0.20339540300224154</v>
      </c>
      <c r="W85" s="26"/>
      <c r="X85" s="26"/>
      <c r="Y85" s="27"/>
      <c r="AA85" s="20">
        <f t="shared" ref="AA85:AA104" si="40">AA63</f>
        <v>-2.7</v>
      </c>
      <c r="AB85" s="16"/>
      <c r="AC85" s="2">
        <f t="shared" ca="1" si="30"/>
        <v>2.5039452068694761</v>
      </c>
      <c r="AD85" s="4"/>
    </row>
    <row r="86" spans="2:30" x14ac:dyDescent="0.15">
      <c r="C86" s="3">
        <f t="shared" si="35"/>
        <v>-2.4000000000000004</v>
      </c>
      <c r="D86" s="2">
        <f ca="1">基礎式!E175</f>
        <v>-0.1652646377730054</v>
      </c>
      <c r="E86" s="30">
        <f ca="1">基礎式!I175</f>
        <v>0.13971947109743776</v>
      </c>
      <c r="F86" s="3">
        <f t="shared" ref="F86:F104" si="41">F85</f>
        <v>0</v>
      </c>
      <c r="G86" s="2">
        <f t="shared" ref="G86:G104" si="42">G85</f>
        <v>-1</v>
      </c>
      <c r="H86" s="4">
        <f t="shared" ref="H86:H104" si="43">H85</f>
        <v>0</v>
      </c>
      <c r="I86" s="16">
        <f t="shared" si="36"/>
        <v>-2.4000000000000004</v>
      </c>
      <c r="J86" s="2">
        <f t="shared" ca="1" si="37"/>
        <v>-1.1652646377730054</v>
      </c>
      <c r="K86" s="4">
        <f t="shared" ca="1" si="38"/>
        <v>0.13971947109743776</v>
      </c>
      <c r="N86" s="25">
        <f t="array" aca="1" ref="N86:P86" ca="1">MMULT(I86:K86,$N$13:$P$15)</f>
        <v>-1.3210006113737072</v>
      </c>
      <c r="O86" s="26">
        <f ca="1"/>
        <v>-4.8481616761277546E-3</v>
      </c>
      <c r="P86" s="27">
        <f ca="1"/>
        <v>-2.3221320131996497</v>
      </c>
      <c r="S86" s="32">
        <f t="shared" ca="1" si="39"/>
        <v>-1.3210006113737072</v>
      </c>
      <c r="T86" s="26"/>
      <c r="U86" s="26"/>
      <c r="V86" s="26">
        <f t="shared" ca="1" si="34"/>
        <v>-4.8481616761277546E-3</v>
      </c>
      <c r="W86" s="26"/>
      <c r="X86" s="26"/>
      <c r="Y86" s="27"/>
      <c r="AA86" s="20">
        <f t="shared" si="40"/>
        <v>-2.4000000000000004</v>
      </c>
      <c r="AB86" s="16"/>
      <c r="AC86" s="2">
        <f t="shared" ca="1" si="30"/>
        <v>2.5109338290067544</v>
      </c>
      <c r="AD86" s="4"/>
    </row>
    <row r="87" spans="2:30" x14ac:dyDescent="0.15">
      <c r="C87" s="3">
        <f t="shared" si="35"/>
        <v>-2.1000000000000005</v>
      </c>
      <c r="D87" s="2">
        <f ca="1">基礎式!E176</f>
        <v>-0.26063106186239143</v>
      </c>
      <c r="E87" s="30">
        <f ca="1">基礎式!I176</f>
        <v>0.23651119932345435</v>
      </c>
      <c r="F87" s="3">
        <f t="shared" si="41"/>
        <v>0</v>
      </c>
      <c r="G87" s="2">
        <f t="shared" si="42"/>
        <v>-1</v>
      </c>
      <c r="H87" s="4">
        <f t="shared" si="43"/>
        <v>0</v>
      </c>
      <c r="I87" s="16">
        <f t="shared" si="36"/>
        <v>-2.1000000000000005</v>
      </c>
      <c r="J87" s="2">
        <f t="shared" ca="1" si="37"/>
        <v>-1.2606310618623915</v>
      </c>
      <c r="K87" s="4">
        <f t="shared" ca="1" si="38"/>
        <v>0.23651119932345435</v>
      </c>
      <c r="N87" s="25">
        <f t="array" aca="1" ref="N87:P87" ca="1">MMULT(I87:K87,$N$13:$P$15)</f>
        <v>-1.2548247068936369</v>
      </c>
      <c r="O87" s="26">
        <f ca="1"/>
        <v>-0.24153965022978618</v>
      </c>
      <c r="P87" s="27">
        <f ca="1"/>
        <v>-2.1029031774843778</v>
      </c>
      <c r="S87" s="32">
        <f t="shared" ca="1" si="39"/>
        <v>-1.2548247068936369</v>
      </c>
      <c r="T87" s="26"/>
      <c r="U87" s="26"/>
      <c r="V87" s="26">
        <f t="shared" ca="1" si="34"/>
        <v>-0.24153965022978618</v>
      </c>
      <c r="W87" s="26"/>
      <c r="X87" s="26"/>
      <c r="Y87" s="27"/>
      <c r="AA87" s="20">
        <f t="shared" si="40"/>
        <v>-2.1000000000000005</v>
      </c>
      <c r="AB87" s="16"/>
      <c r="AC87" s="2">
        <f t="shared" ca="1" si="30"/>
        <v>2.5233051474360204</v>
      </c>
      <c r="AD87" s="4"/>
    </row>
    <row r="88" spans="2:30" x14ac:dyDescent="0.15">
      <c r="C88" s="3">
        <f t="shared" si="35"/>
        <v>-1.8000000000000005</v>
      </c>
      <c r="D88" s="2">
        <f ca="1">基礎式!E177</f>
        <v>-0.36469476572276177</v>
      </c>
      <c r="E88" s="30">
        <f ca="1">基礎式!I177</f>
        <v>0.36131196655457465</v>
      </c>
      <c r="F88" s="3">
        <f t="shared" si="41"/>
        <v>0</v>
      </c>
      <c r="G88" s="2">
        <f t="shared" si="42"/>
        <v>-1</v>
      </c>
      <c r="H88" s="4">
        <f t="shared" si="43"/>
        <v>0</v>
      </c>
      <c r="I88" s="16">
        <f t="shared" si="36"/>
        <v>-1.8000000000000005</v>
      </c>
      <c r="J88" s="2">
        <f t="shared" ca="1" si="37"/>
        <v>-1.3646947657227617</v>
      </c>
      <c r="K88" s="4">
        <f t="shared" ca="1" si="38"/>
        <v>0.36131196655457465</v>
      </c>
      <c r="N88" s="25">
        <f t="array" aca="1" ref="N88:P88" ca="1">MMULT(I88:K88,$N$13:$P$15)</f>
        <v>-1.2129053417275755</v>
      </c>
      <c r="O88" s="26">
        <f ca="1"/>
        <v>-0.49276546376021357</v>
      </c>
      <c r="P88" s="27">
        <f ca="1"/>
        <v>-1.8758947119975933</v>
      </c>
      <c r="S88" s="32">
        <f t="shared" ca="1" si="39"/>
        <v>-1.2129053417275755</v>
      </c>
      <c r="T88" s="26"/>
      <c r="U88" s="26"/>
      <c r="V88" s="26">
        <f t="shared" ca="1" si="34"/>
        <v>-0.49276546376021357</v>
      </c>
      <c r="W88" s="26"/>
      <c r="X88" s="26"/>
      <c r="Y88" s="27"/>
      <c r="AA88" s="20">
        <f t="shared" si="40"/>
        <v>-1.8000000000000005</v>
      </c>
      <c r="AB88" s="16"/>
      <c r="AC88" s="2">
        <f t="shared" ca="1" si="30"/>
        <v>2.5368743190842902</v>
      </c>
      <c r="AD88" s="4"/>
    </row>
    <row r="89" spans="2:30" x14ac:dyDescent="0.15">
      <c r="C89" s="3">
        <f t="shared" si="35"/>
        <v>-1.5000000000000004</v>
      </c>
      <c r="D89" s="2">
        <f ca="1">基礎式!E178</f>
        <v>-0.44821788432209519</v>
      </c>
      <c r="E89" s="30">
        <f ca="1">基礎式!I178</f>
        <v>0.49690611753764846</v>
      </c>
      <c r="F89" s="3">
        <f t="shared" si="41"/>
        <v>0</v>
      </c>
      <c r="G89" s="2">
        <f t="shared" si="42"/>
        <v>-1</v>
      </c>
      <c r="H89" s="4">
        <f t="shared" si="43"/>
        <v>0</v>
      </c>
      <c r="I89" s="16">
        <f t="shared" si="36"/>
        <v>-1.5000000000000004</v>
      </c>
      <c r="J89" s="2">
        <f t="shared" ca="1" si="37"/>
        <v>-1.4482178843220952</v>
      </c>
      <c r="K89" s="4">
        <f t="shared" ca="1" si="38"/>
        <v>0.49690611753764846</v>
      </c>
      <c r="N89" s="25">
        <f t="array" aca="1" ref="N89:P89" ca="1">MMULT(I89:K89,$N$13:$P$15)</f>
        <v>-1.1803333210835001</v>
      </c>
      <c r="O89" s="26">
        <f ca="1"/>
        <v>-0.72890095458397119</v>
      </c>
      <c r="P89" s="27">
        <f ca="1"/>
        <v>-1.6339422816192981</v>
      </c>
      <c r="S89" s="32">
        <f t="shared" ca="1" si="39"/>
        <v>-1.1803333210835001</v>
      </c>
      <c r="T89" s="26"/>
      <c r="U89" s="26"/>
      <c r="V89" s="26">
        <f t="shared" ca="1" si="34"/>
        <v>-0.72890095458397119</v>
      </c>
      <c r="W89" s="26"/>
      <c r="X89" s="26"/>
      <c r="Y89" s="27"/>
      <c r="AA89" s="20">
        <f t="shared" si="40"/>
        <v>-1.5000000000000004</v>
      </c>
      <c r="AB89" s="16"/>
      <c r="AC89" s="2">
        <f t="shared" ca="1" si="30"/>
        <v>2.5404809334419318</v>
      </c>
      <c r="AD89" s="4"/>
    </row>
    <row r="90" spans="2:30" x14ac:dyDescent="0.15">
      <c r="C90" s="3">
        <f t="shared" si="35"/>
        <v>-1.2000000000000004</v>
      </c>
      <c r="D90" s="2">
        <f ca="1">基礎式!E179</f>
        <v>-0.47570656603794892</v>
      </c>
      <c r="E90" s="30">
        <f ca="1">基礎式!I179</f>
        <v>0.61317440659332223</v>
      </c>
      <c r="F90" s="3">
        <f t="shared" si="41"/>
        <v>0</v>
      </c>
      <c r="G90" s="2">
        <f t="shared" si="42"/>
        <v>-1</v>
      </c>
      <c r="H90" s="4">
        <f t="shared" si="43"/>
        <v>0</v>
      </c>
      <c r="I90" s="16">
        <f t="shared" si="36"/>
        <v>-1.2000000000000004</v>
      </c>
      <c r="J90" s="2">
        <f t="shared" ca="1" si="37"/>
        <v>-1.4757065660379489</v>
      </c>
      <c r="K90" s="4">
        <f t="shared" ca="1" si="38"/>
        <v>0.61317440659332223</v>
      </c>
      <c r="N90" s="25">
        <f t="array" aca="1" ref="N90:P90" ca="1">MMULT(I90:K90,$N$13:$P$15)</f>
        <v>-1.1310246130602657</v>
      </c>
      <c r="O90" s="26">
        <f ca="1"/>
        <v>-0.91167773409802955</v>
      </c>
      <c r="P90" s="27">
        <f ca="1"/>
        <v>-1.3723409764888419</v>
      </c>
      <c r="S90" s="32">
        <f t="shared" ca="1" si="39"/>
        <v>-1.1310246130602657</v>
      </c>
      <c r="T90" s="26"/>
      <c r="U90" s="26"/>
      <c r="V90" s="26">
        <f t="shared" ca="1" si="34"/>
        <v>-0.91167773409802955</v>
      </c>
      <c r="W90" s="26"/>
      <c r="X90" s="26"/>
      <c r="Y90" s="27"/>
      <c r="AA90" s="20">
        <f t="shared" si="40"/>
        <v>-1.2000000000000004</v>
      </c>
      <c r="AB90" s="16"/>
      <c r="AC90" s="2">
        <f t="shared" ca="1" si="30"/>
        <v>2.5262547966204409</v>
      </c>
      <c r="AD90" s="4"/>
    </row>
    <row r="91" spans="2:30" x14ac:dyDescent="0.15">
      <c r="C91" s="3">
        <f t="shared" si="35"/>
        <v>-0.90000000000000036</v>
      </c>
      <c r="D91" s="2">
        <f ca="1">基礎式!E180</f>
        <v>-0.42215153692766166</v>
      </c>
      <c r="E91" s="30">
        <f ca="1">基礎式!I180</f>
        <v>0.67577010454796271</v>
      </c>
      <c r="F91" s="3">
        <f t="shared" si="41"/>
        <v>0</v>
      </c>
      <c r="G91" s="2">
        <f t="shared" si="42"/>
        <v>-1</v>
      </c>
      <c r="H91" s="4">
        <f t="shared" si="43"/>
        <v>0</v>
      </c>
      <c r="I91" s="16">
        <f t="shared" si="36"/>
        <v>-0.90000000000000036</v>
      </c>
      <c r="J91" s="2">
        <f t="shared" ca="1" si="37"/>
        <v>-1.4221515369276616</v>
      </c>
      <c r="K91" s="4">
        <f t="shared" ca="1" si="38"/>
        <v>0.67577010454796271</v>
      </c>
      <c r="N91" s="25">
        <f t="array" aca="1" ref="N91:P91" ca="1">MMULT(I91:K91,$N$13:$P$15)</f>
        <v>-1.035234077656602</v>
      </c>
      <c r="O91" s="26">
        <f ca="1"/>
        <v>-1.0108504534444314</v>
      </c>
      <c r="P91" s="27">
        <f ca="1"/>
        <v>-1.09345872963553</v>
      </c>
      <c r="S91" s="32">
        <f t="shared" ca="1" si="39"/>
        <v>-1.035234077656602</v>
      </c>
      <c r="T91" s="26"/>
      <c r="U91" s="26"/>
      <c r="V91" s="26">
        <f t="shared" ca="1" si="34"/>
        <v>-1.0108504534444314</v>
      </c>
      <c r="W91" s="26"/>
      <c r="X91" s="26"/>
      <c r="Y91" s="27"/>
      <c r="AA91" s="20">
        <f t="shared" si="40"/>
        <v>-0.90000000000000036</v>
      </c>
      <c r="AB91" s="16"/>
      <c r="AC91" s="2">
        <f t="shared" ca="1" si="30"/>
        <v>2.5053614450904509</v>
      </c>
      <c r="AD91" s="4"/>
    </row>
    <row r="92" spans="2:30" x14ac:dyDescent="0.15">
      <c r="C92" s="3">
        <f t="shared" si="35"/>
        <v>-0.60000000000000031</v>
      </c>
      <c r="D92" s="2">
        <f ca="1">基礎式!E181</f>
        <v>-0.29024365229335486</v>
      </c>
      <c r="E92" s="30">
        <f ca="1">基礎式!I181</f>
        <v>0.66065899735873101</v>
      </c>
      <c r="F92" s="3">
        <f t="shared" si="41"/>
        <v>0</v>
      </c>
      <c r="G92" s="2">
        <f t="shared" si="42"/>
        <v>-1</v>
      </c>
      <c r="H92" s="4">
        <f t="shared" si="43"/>
        <v>0</v>
      </c>
      <c r="I92" s="16">
        <f t="shared" si="36"/>
        <v>-0.60000000000000031</v>
      </c>
      <c r="J92" s="2">
        <f t="shared" ca="1" si="37"/>
        <v>-1.2902436522933549</v>
      </c>
      <c r="K92" s="4">
        <f t="shared" ca="1" si="38"/>
        <v>0.66065899735873101</v>
      </c>
      <c r="N92" s="25">
        <f t="array" aca="1" ref="N92:P92" ca="1">MMULT(I92:K92,$N$13:$P$15)</f>
        <v>-0.87214747495141753</v>
      </c>
      <c r="O92" s="26">
        <f ca="1"/>
        <v>-1.0227409081620127</v>
      </c>
      <c r="P92" s="27">
        <f ca="1"/>
        <v>-0.80904808867096878</v>
      </c>
      <c r="S92" s="32">
        <f t="shared" ca="1" si="39"/>
        <v>-0.87214747495141753</v>
      </c>
      <c r="T92" s="26"/>
      <c r="U92" s="26"/>
      <c r="V92" s="26">
        <f t="shared" ca="1" si="34"/>
        <v>-1.0227409081620127</v>
      </c>
      <c r="W92" s="26"/>
      <c r="X92" s="26"/>
      <c r="Y92" s="27"/>
      <c r="AA92" s="20">
        <f t="shared" si="40"/>
        <v>-0.60000000000000031</v>
      </c>
      <c r="AB92" s="16"/>
      <c r="AC92" s="2">
        <f t="shared" ca="1" si="30"/>
        <v>2.5017149326272312</v>
      </c>
      <c r="AD92" s="4"/>
    </row>
    <row r="93" spans="2:30" x14ac:dyDescent="0.15">
      <c r="C93" s="3">
        <f t="shared" si="35"/>
        <v>-0.30000000000000032</v>
      </c>
      <c r="D93" s="2">
        <f ca="1">基礎式!E182</f>
        <v>-0.11564034616574205</v>
      </c>
      <c r="E93" s="30">
        <f ca="1">基礎式!I182</f>
        <v>0.5669368227518703</v>
      </c>
      <c r="F93" s="3">
        <f t="shared" si="41"/>
        <v>0</v>
      </c>
      <c r="G93" s="2">
        <f t="shared" si="42"/>
        <v>-1</v>
      </c>
      <c r="H93" s="4">
        <f t="shared" si="43"/>
        <v>0</v>
      </c>
      <c r="I93" s="16">
        <f t="shared" si="36"/>
        <v>-0.30000000000000032</v>
      </c>
      <c r="J93" s="2">
        <f t="shared" ca="1" si="37"/>
        <v>-1.115640346165742</v>
      </c>
      <c r="K93" s="4">
        <f t="shared" ca="1" si="38"/>
        <v>0.5669368227518703</v>
      </c>
      <c r="N93" s="25">
        <f t="array" aca="1" ref="N93:P93" ca="1">MMULT(I93:K93,$N$13:$P$15)</f>
        <v>-0.6409816908439554</v>
      </c>
      <c r="O93" s="26">
        <f ca="1"/>
        <v>-0.97800327638669948</v>
      </c>
      <c r="P93" s="27">
        <f ca="1"/>
        <v>-0.53732932766089347</v>
      </c>
      <c r="S93" s="32">
        <f t="shared" ca="1" si="39"/>
        <v>-0.6409816908439554</v>
      </c>
      <c r="T93" s="26"/>
      <c r="U93" s="26"/>
      <c r="V93" s="26">
        <f t="shared" ca="1" si="34"/>
        <v>-0.97800327638669948</v>
      </c>
      <c r="W93" s="26"/>
      <c r="X93" s="26"/>
      <c r="Y93" s="27"/>
      <c r="AA93" s="20">
        <f t="shared" si="40"/>
        <v>-0.30000000000000032</v>
      </c>
      <c r="AB93" s="16"/>
      <c r="AC93" s="2">
        <f t="shared" ca="1" si="30"/>
        <v>2.5192671826850219</v>
      </c>
      <c r="AD93" s="4"/>
    </row>
    <row r="94" spans="2:30" x14ac:dyDescent="0.15">
      <c r="C94" s="3">
        <f t="shared" si="35"/>
        <v>0</v>
      </c>
      <c r="D94" s="2">
        <f ca="1">基礎式!E183</f>
        <v>4.663229400946866E-2</v>
      </c>
      <c r="E94" s="30">
        <f ca="1">基礎式!I183</f>
        <v>0.41942167321058632</v>
      </c>
      <c r="F94" s="3">
        <f t="shared" si="41"/>
        <v>0</v>
      </c>
      <c r="G94" s="2">
        <f t="shared" si="42"/>
        <v>-1</v>
      </c>
      <c r="H94" s="4">
        <f t="shared" si="43"/>
        <v>0</v>
      </c>
      <c r="I94" s="16">
        <f t="shared" si="36"/>
        <v>0</v>
      </c>
      <c r="J94" s="2">
        <f t="shared" ca="1" si="37"/>
        <v>-0.95336770599053133</v>
      </c>
      <c r="K94" s="4">
        <f t="shared" ca="1" si="38"/>
        <v>0.41942167321058632</v>
      </c>
      <c r="N94" s="25">
        <f t="array" aca="1" ref="N94:P94" ca="1">MMULT(I94:K94,$N$13:$P$15)</f>
        <v>-0.36322982389814285</v>
      </c>
      <c r="O94" s="26">
        <f ca="1"/>
        <v>-0.93049607083814045</v>
      </c>
      <c r="P94" s="27">
        <f ca="1"/>
        <v>-0.29506894104619408</v>
      </c>
      <c r="S94" s="32">
        <f t="shared" ca="1" si="39"/>
        <v>-0.36322982389814285</v>
      </c>
      <c r="T94" s="26"/>
      <c r="U94" s="26"/>
      <c r="V94" s="26">
        <f t="shared" ca="1" si="34"/>
        <v>-0.93049607083814045</v>
      </c>
      <c r="W94" s="26"/>
      <c r="X94" s="26"/>
      <c r="Y94" s="27"/>
      <c r="AA94" s="20">
        <f t="shared" si="40"/>
        <v>0</v>
      </c>
      <c r="AB94" s="16"/>
      <c r="AC94" s="2">
        <f t="shared" ca="1" si="30"/>
        <v>2.5313528492168373</v>
      </c>
      <c r="AD94" s="4"/>
    </row>
    <row r="95" spans="2:30" x14ac:dyDescent="0.15">
      <c r="C95" s="3">
        <f t="shared" si="35"/>
        <v>0.3</v>
      </c>
      <c r="D95" s="2">
        <f ca="1">基礎式!E184</f>
        <v>0.14846756895846688</v>
      </c>
      <c r="E95" s="30">
        <f ca="1">基礎式!I184</f>
        <v>0.25823624638075221</v>
      </c>
      <c r="F95" s="3">
        <f t="shared" si="41"/>
        <v>0</v>
      </c>
      <c r="G95" s="2">
        <f t="shared" si="42"/>
        <v>-1</v>
      </c>
      <c r="H95" s="4">
        <f t="shared" si="43"/>
        <v>0</v>
      </c>
      <c r="I95" s="16">
        <f t="shared" si="36"/>
        <v>0.3</v>
      </c>
      <c r="J95" s="2">
        <f t="shared" ca="1" si="37"/>
        <v>-0.85153243104153309</v>
      </c>
      <c r="K95" s="4">
        <f t="shared" ca="1" si="38"/>
        <v>0.25823624638075221</v>
      </c>
      <c r="N95" s="25">
        <f t="array" aca="1" ref="N95:P95" ca="1">MMULT(I95:K95,$N$13:$P$15)</f>
        <v>-7.363914954366868E-2</v>
      </c>
      <c r="O95" s="26">
        <f ca="1"/>
        <v>-0.93191158959114229</v>
      </c>
      <c r="P95" s="27">
        <f ca="1"/>
        <v>-8.8946640748932118E-2</v>
      </c>
      <c r="S95" s="32">
        <f t="shared" ca="1" si="39"/>
        <v>-7.363914954366868E-2</v>
      </c>
      <c r="T95" s="26"/>
      <c r="U95" s="26"/>
      <c r="V95" s="26">
        <f t="shared" ca="1" si="34"/>
        <v>-0.93191158959114229</v>
      </c>
      <c r="W95" s="26"/>
      <c r="X95" s="26"/>
      <c r="Y95" s="27"/>
      <c r="AA95" s="20">
        <f t="shared" si="40"/>
        <v>0.3</v>
      </c>
      <c r="AB95" s="16"/>
      <c r="AC95" s="2">
        <f t="shared" ca="1" si="30"/>
        <v>2.5192671826850224</v>
      </c>
      <c r="AD95" s="4"/>
    </row>
    <row r="96" spans="2:30" x14ac:dyDescent="0.15">
      <c r="C96" s="3">
        <f t="shared" si="35"/>
        <v>0.6</v>
      </c>
      <c r="D96" s="2">
        <f ca="1">基礎式!E185</f>
        <v>0.17126692340019348</v>
      </c>
      <c r="E96" s="30">
        <f ca="1">基礎式!I185</f>
        <v>0.12122578631330487</v>
      </c>
      <c r="F96" s="3">
        <f t="shared" si="41"/>
        <v>0</v>
      </c>
      <c r="G96" s="2">
        <f t="shared" si="42"/>
        <v>-1</v>
      </c>
      <c r="H96" s="4">
        <f t="shared" si="43"/>
        <v>0</v>
      </c>
      <c r="I96" s="16">
        <f t="shared" si="36"/>
        <v>0.6</v>
      </c>
      <c r="J96" s="2">
        <f t="shared" ca="1" si="37"/>
        <v>-0.82873307659980655</v>
      </c>
      <c r="K96" s="4">
        <f t="shared" ca="1" si="38"/>
        <v>0.12122578631330487</v>
      </c>
      <c r="N96" s="25">
        <f t="array" aca="1" ref="N96:P96" ca="1">MMULT(I96:K96,$N$13:$P$15)</f>
        <v>0.19501538945893412</v>
      </c>
      <c r="O96" s="26">
        <f ca="1"/>
        <v>-1.0078179650055255</v>
      </c>
      <c r="P96" s="27">
        <f ca="1"/>
        <v>8.812576697062971E-2</v>
      </c>
      <c r="S96" s="32">
        <f t="shared" ca="1" si="39"/>
        <v>0.19501538945893412</v>
      </c>
      <c r="T96" s="26"/>
      <c r="U96" s="26"/>
      <c r="V96" s="26">
        <f t="shared" ca="1" si="34"/>
        <v>-1.0078179650055255</v>
      </c>
      <c r="W96" s="26"/>
      <c r="X96" s="26"/>
      <c r="Y96" s="27"/>
      <c r="AA96" s="20">
        <f t="shared" si="40"/>
        <v>0.6</v>
      </c>
      <c r="AB96" s="16"/>
      <c r="AC96" s="2">
        <f t="shared" ca="1" si="30"/>
        <v>2.5017149326272317</v>
      </c>
      <c r="AD96" s="4"/>
    </row>
    <row r="97" spans="2:30" x14ac:dyDescent="0.15">
      <c r="C97" s="3">
        <f t="shared" si="35"/>
        <v>0.89999999999999991</v>
      </c>
      <c r="D97" s="2">
        <f ca="1">基礎式!E186</f>
        <v>0.13063398280275154</v>
      </c>
      <c r="E97" s="30">
        <f ca="1">基礎式!I186</f>
        <v>2.9650852612128832E-2</v>
      </c>
      <c r="F97" s="3">
        <f t="shared" si="41"/>
        <v>0</v>
      </c>
      <c r="G97" s="2">
        <f t="shared" si="42"/>
        <v>-1</v>
      </c>
      <c r="H97" s="4">
        <f t="shared" si="43"/>
        <v>0</v>
      </c>
      <c r="I97" s="16">
        <f t="shared" si="36"/>
        <v>0.89999999999999991</v>
      </c>
      <c r="J97" s="2">
        <f t="shared" ca="1" si="37"/>
        <v>-0.86936601719724849</v>
      </c>
      <c r="K97" s="4">
        <f t="shared" ca="1" si="38"/>
        <v>2.9650852612128832E-2</v>
      </c>
      <c r="N97" s="25">
        <f t="array" aca="1" ref="N97:P97" ca="1">MMULT(I97:K97,$N$13:$P$15)</f>
        <v>0.42432160839402833</v>
      </c>
      <c r="O97" s="26">
        <f ca="1"/>
        <v>-1.1500172009357459</v>
      </c>
      <c r="P97" s="27">
        <f ca="1"/>
        <v>0.25315618720436162</v>
      </c>
      <c r="S97" s="32">
        <f t="shared" ca="1" si="39"/>
        <v>0.42432160839402833</v>
      </c>
      <c r="T97" s="26"/>
      <c r="U97" s="26"/>
      <c r="V97" s="26">
        <f t="shared" ca="1" si="34"/>
        <v>-1.1500172009357459</v>
      </c>
      <c r="W97" s="26"/>
      <c r="X97" s="26"/>
      <c r="Y97" s="27"/>
      <c r="AA97" s="20">
        <f t="shared" si="40"/>
        <v>0.89999999999999991</v>
      </c>
      <c r="AB97" s="16"/>
      <c r="AC97" s="2">
        <f t="shared" ca="1" si="30"/>
        <v>2.5053614450904509</v>
      </c>
      <c r="AD97" s="4"/>
    </row>
    <row r="98" spans="2:30" x14ac:dyDescent="0.15">
      <c r="C98" s="3">
        <f t="shared" si="35"/>
        <v>1.2</v>
      </c>
      <c r="D98" s="2">
        <f ca="1">基礎式!E187</f>
        <v>6.2182396837109237E-2</v>
      </c>
      <c r="E98" s="30">
        <f ca="1">基礎式!I187</f>
        <v>-1.5533115425100665E-2</v>
      </c>
      <c r="F98" s="3">
        <f t="shared" si="41"/>
        <v>0</v>
      </c>
      <c r="G98" s="2">
        <f t="shared" si="42"/>
        <v>-1</v>
      </c>
      <c r="H98" s="4">
        <f t="shared" si="43"/>
        <v>0</v>
      </c>
      <c r="I98" s="16">
        <f t="shared" si="36"/>
        <v>1.2</v>
      </c>
      <c r="J98" s="2">
        <f t="shared" ca="1" si="37"/>
        <v>-0.93781760316289076</v>
      </c>
      <c r="K98" s="4">
        <f t="shared" ca="1" si="38"/>
        <v>-1.5533115425100665E-2</v>
      </c>
      <c r="N98" s="25">
        <f t="array" aca="1" ref="N98:P98" ca="1">MMULT(I98:K98,$N$13:$P$15)</f>
        <v>0.61345207255805323</v>
      </c>
      <c r="O98" s="26">
        <f ca="1"/>
        <v>-1.3279058318696848</v>
      </c>
      <c r="P98" s="27">
        <f ca="1"/>
        <v>0.42436516213952802</v>
      </c>
      <c r="S98" s="32">
        <f t="shared" ca="1" si="39"/>
        <v>0.61345207255805323</v>
      </c>
      <c r="T98" s="26"/>
      <c r="U98" s="26"/>
      <c r="V98" s="26">
        <f t="shared" ca="1" si="34"/>
        <v>-1.3279058318696848</v>
      </c>
      <c r="W98" s="26"/>
      <c r="X98" s="26"/>
      <c r="Y98" s="27"/>
      <c r="AA98" s="20">
        <f t="shared" si="40"/>
        <v>1.2</v>
      </c>
      <c r="AB98" s="16"/>
      <c r="AC98" s="2">
        <f t="shared" ca="1" si="30"/>
        <v>2.5262547966204409</v>
      </c>
      <c r="AD98" s="4"/>
    </row>
    <row r="99" spans="2:30" x14ac:dyDescent="0.15">
      <c r="C99" s="3">
        <f t="shared" si="35"/>
        <v>1.5</v>
      </c>
      <c r="D99" s="2">
        <f ca="1">基礎式!E188</f>
        <v>2.3144699587803179E-4</v>
      </c>
      <c r="E99" s="30">
        <f ca="1">基礎式!I188</f>
        <v>-2.7260554960578786E-2</v>
      </c>
      <c r="F99" s="3">
        <f t="shared" si="41"/>
        <v>0</v>
      </c>
      <c r="G99" s="2">
        <f t="shared" si="42"/>
        <v>-1</v>
      </c>
      <c r="H99" s="4">
        <f t="shared" si="43"/>
        <v>0</v>
      </c>
      <c r="I99" s="16">
        <f t="shared" si="36"/>
        <v>1.5</v>
      </c>
      <c r="J99" s="2">
        <f t="shared" ca="1" si="37"/>
        <v>-0.99976855300412193</v>
      </c>
      <c r="K99" s="4">
        <f t="shared" ca="1" si="38"/>
        <v>-2.7260554960578786E-2</v>
      </c>
      <c r="N99" s="25">
        <f t="array" aca="1" ref="N99:P99" ca="1">MMULT(I99:K99,$N$13:$P$15)</f>
        <v>0.77360833311712329</v>
      </c>
      <c r="O99" s="26">
        <f ca="1"/>
        <v>-1.508528878904563</v>
      </c>
      <c r="P99" s="27">
        <f ca="1"/>
        <v>0.61331155693937756</v>
      </c>
      <c r="S99" s="32">
        <f t="shared" ca="1" si="39"/>
        <v>0.77360833311712329</v>
      </c>
      <c r="T99" s="26"/>
      <c r="U99" s="26"/>
      <c r="V99" s="26">
        <f t="shared" ca="1" si="34"/>
        <v>-1.508528878904563</v>
      </c>
      <c r="W99" s="26"/>
      <c r="X99" s="26"/>
      <c r="Y99" s="27"/>
      <c r="AA99" s="20">
        <f t="shared" si="40"/>
        <v>1.5</v>
      </c>
      <c r="AB99" s="16"/>
      <c r="AC99" s="2">
        <f t="shared" ca="1" si="30"/>
        <v>2.5404809334419318</v>
      </c>
      <c r="AD99" s="4"/>
    </row>
    <row r="100" spans="2:30" x14ac:dyDescent="0.15">
      <c r="C100" s="3">
        <f t="shared" si="35"/>
        <v>1.8</v>
      </c>
      <c r="D100" s="2">
        <f ca="1">基礎式!E189</f>
        <v>-3.6660766801257683E-2</v>
      </c>
      <c r="E100" s="30">
        <f ca="1">基礎式!I189</f>
        <v>-2.2108138400503428E-2</v>
      </c>
      <c r="F100" s="3">
        <f t="shared" si="41"/>
        <v>0</v>
      </c>
      <c r="G100" s="2">
        <f t="shared" si="42"/>
        <v>-1</v>
      </c>
      <c r="H100" s="4">
        <f t="shared" si="43"/>
        <v>0</v>
      </c>
      <c r="I100" s="16">
        <f t="shared" si="36"/>
        <v>1.8</v>
      </c>
      <c r="J100" s="2">
        <f t="shared" ca="1" si="37"/>
        <v>-1.0366607668012577</v>
      </c>
      <c r="K100" s="4">
        <f t="shared" ca="1" si="38"/>
        <v>-2.2108138400503428E-2</v>
      </c>
      <c r="N100" s="25">
        <f t="array" aca="1" ref="N100:P100" ca="1">MMULT(I100:K100,$N$13:$P$15)</f>
        <v>0.91914620948521852</v>
      </c>
      <c r="O100" s="26">
        <f ca="1"/>
        <v>-1.6716703879624137</v>
      </c>
      <c r="P100" s="27">
        <f ca="1"/>
        <v>0.82209651185676225</v>
      </c>
      <c r="S100" s="32">
        <f t="shared" ca="1" si="39"/>
        <v>0.91914620948521852</v>
      </c>
      <c r="T100" s="26"/>
      <c r="U100" s="26"/>
      <c r="V100" s="26">
        <f t="shared" ca="1" si="34"/>
        <v>-1.6716703879624137</v>
      </c>
      <c r="W100" s="26"/>
      <c r="X100" s="26"/>
      <c r="Y100" s="27"/>
      <c r="AA100" s="20">
        <f t="shared" si="40"/>
        <v>1.8</v>
      </c>
      <c r="AB100" s="16"/>
      <c r="AC100" s="2">
        <f t="shared" ca="1" si="30"/>
        <v>2.5368743190842902</v>
      </c>
      <c r="AD100" s="4"/>
    </row>
    <row r="101" spans="2:30" x14ac:dyDescent="0.15">
      <c r="C101" s="3">
        <f t="shared" si="35"/>
        <v>2.1</v>
      </c>
      <c r="D101" s="2">
        <f ca="1">基礎式!E190</f>
        <v>-4.742312091072353E-2</v>
      </c>
      <c r="E101" s="30">
        <f ca="1">基礎式!I190</f>
        <v>-1.2695320018177379E-2</v>
      </c>
      <c r="F101" s="3">
        <f t="shared" si="41"/>
        <v>0</v>
      </c>
      <c r="G101" s="2">
        <f t="shared" si="42"/>
        <v>-1</v>
      </c>
      <c r="H101" s="4">
        <f t="shared" si="43"/>
        <v>0</v>
      </c>
      <c r="I101" s="16">
        <f t="shared" si="36"/>
        <v>2.1</v>
      </c>
      <c r="J101" s="2">
        <f t="shared" ca="1" si="37"/>
        <v>-1.0474231209107234</v>
      </c>
      <c r="K101" s="4">
        <f t="shared" ca="1" si="38"/>
        <v>-1.2695320018177379E-2</v>
      </c>
      <c r="N101" s="25">
        <f t="array" aca="1" ref="N101:P101" ca="1">MMULT(I101:K101,$N$13:$P$15)</f>
        <v>1.060994469644915</v>
      </c>
      <c r="O101" s="26">
        <f ca="1"/>
        <v>-1.8132478751889824</v>
      </c>
      <c r="P101" s="27">
        <f ca="1"/>
        <v>1.0457912047221811</v>
      </c>
      <c r="S101" s="32">
        <f t="shared" ca="1" si="39"/>
        <v>1.060994469644915</v>
      </c>
      <c r="T101" s="26"/>
      <c r="U101" s="26"/>
      <c r="V101" s="26">
        <f t="shared" ca="1" si="34"/>
        <v>-1.8132478751889824</v>
      </c>
      <c r="W101" s="26"/>
      <c r="X101" s="26"/>
      <c r="Y101" s="27"/>
      <c r="AA101" s="20">
        <f t="shared" si="40"/>
        <v>2.1</v>
      </c>
      <c r="AB101" s="16"/>
      <c r="AC101" s="2">
        <f t="shared" ca="1" si="30"/>
        <v>2.5233051474360204</v>
      </c>
      <c r="AD101" s="4"/>
    </row>
    <row r="102" spans="2:30" x14ac:dyDescent="0.15">
      <c r="C102" s="3">
        <f t="shared" si="35"/>
        <v>2.4</v>
      </c>
      <c r="D102" s="2">
        <f ca="1">基礎式!E191</f>
        <v>-4.1200418275797505E-2</v>
      </c>
      <c r="E102" s="30">
        <f ca="1">基礎式!I191</f>
        <v>-5.2920710511921562E-3</v>
      </c>
      <c r="F102" s="3">
        <f t="shared" si="41"/>
        <v>0</v>
      </c>
      <c r="G102" s="2">
        <f t="shared" si="42"/>
        <v>-1</v>
      </c>
      <c r="H102" s="4">
        <f t="shared" si="43"/>
        <v>0</v>
      </c>
      <c r="I102" s="16">
        <f t="shared" si="36"/>
        <v>2.4</v>
      </c>
      <c r="J102" s="2">
        <f t="shared" ca="1" si="37"/>
        <v>-1.0412004182757975</v>
      </c>
      <c r="K102" s="4">
        <f t="shared" ca="1" si="38"/>
        <v>-5.2920710511921562E-3</v>
      </c>
      <c r="N102" s="25">
        <f t="array" aca="1" ref="N102:P102" ca="1">MMULT(I102:K102,$N$13:$P$15)</f>
        <v>1.2045830679689649</v>
      </c>
      <c r="O102" s="26">
        <f ca="1"/>
        <v>-1.939613479436352</v>
      </c>
      <c r="P102" s="27">
        <f ca="1"/>
        <v>1.2771082568776191</v>
      </c>
      <c r="S102" s="32">
        <f t="shared" ca="1" si="39"/>
        <v>1.2045830679689649</v>
      </c>
      <c r="T102" s="26"/>
      <c r="U102" s="26"/>
      <c r="V102" s="26">
        <f t="shared" ca="1" si="34"/>
        <v>-1.939613479436352</v>
      </c>
      <c r="W102" s="26"/>
      <c r="X102" s="26"/>
      <c r="Y102" s="27"/>
      <c r="AA102" s="20">
        <f t="shared" si="40"/>
        <v>2.4</v>
      </c>
      <c r="AB102" s="16"/>
      <c r="AC102" s="2">
        <f t="shared" ca="1" si="30"/>
        <v>2.5109338290067544</v>
      </c>
      <c r="AD102" s="4"/>
    </row>
    <row r="103" spans="2:30" x14ac:dyDescent="0.15">
      <c r="C103" s="3">
        <f t="shared" si="35"/>
        <v>2.6999999999999997</v>
      </c>
      <c r="D103" s="2">
        <f ca="1">基礎式!E192</f>
        <v>-2.8647292045232239E-2</v>
      </c>
      <c r="E103" s="30">
        <f ca="1">基礎式!I192</f>
        <v>-1.282257675973623E-3</v>
      </c>
      <c r="F103" s="3">
        <f t="shared" si="41"/>
        <v>0</v>
      </c>
      <c r="G103" s="2">
        <f t="shared" si="42"/>
        <v>-1</v>
      </c>
      <c r="H103" s="4">
        <f t="shared" si="43"/>
        <v>0</v>
      </c>
      <c r="I103" s="16">
        <f t="shared" si="36"/>
        <v>2.6999999999999997</v>
      </c>
      <c r="J103" s="2">
        <f t="shared" ca="1" si="37"/>
        <v>-1.0286472920452323</v>
      </c>
      <c r="K103" s="4">
        <f t="shared" ca="1" si="38"/>
        <v>-1.282257675973623E-3</v>
      </c>
      <c r="N103" s="25">
        <f t="array" aca="1" ref="N103:P103" ca="1">MMULT(I103:K103,$N$13:$P$15)</f>
        <v>1.3511104677215908</v>
      </c>
      <c r="O103" s="26">
        <f ca="1"/>
        <v>-2.0596484171352403</v>
      </c>
      <c r="P103" s="27">
        <f ca="1"/>
        <v>1.5101211201165885</v>
      </c>
      <c r="S103" s="32">
        <f t="shared" ca="1" si="39"/>
        <v>1.3511104677215908</v>
      </c>
      <c r="T103" s="26"/>
      <c r="U103" s="26"/>
      <c r="V103" s="26">
        <f t="shared" ca="1" si="34"/>
        <v>-2.0596484171352403</v>
      </c>
      <c r="W103" s="26"/>
      <c r="X103" s="26"/>
      <c r="Y103" s="27"/>
      <c r="AA103" s="20">
        <f t="shared" si="40"/>
        <v>2.6999999999999997</v>
      </c>
      <c r="AB103" s="16"/>
      <c r="AC103" s="2">
        <f t="shared" ca="1" si="30"/>
        <v>2.5039452068694761</v>
      </c>
      <c r="AD103" s="4"/>
    </row>
    <row r="104" spans="2:30" x14ac:dyDescent="0.15">
      <c r="C104" s="3">
        <f>C82</f>
        <v>2.9999999999999996</v>
      </c>
      <c r="D104" s="2">
        <f ca="1">基礎式!E193</f>
        <v>-1.6867527531239063E-2</v>
      </c>
      <c r="E104" s="30">
        <f ca="1">基礎式!I193</f>
        <v>2.2671588776500948E-4</v>
      </c>
      <c r="F104" s="3">
        <f t="shared" si="41"/>
        <v>0</v>
      </c>
      <c r="G104" s="2">
        <f t="shared" si="42"/>
        <v>-1</v>
      </c>
      <c r="H104" s="4">
        <f t="shared" si="43"/>
        <v>0</v>
      </c>
      <c r="I104" s="16">
        <f t="shared" si="36"/>
        <v>2.9999999999999996</v>
      </c>
      <c r="J104" s="2">
        <f t="shared" ca="1" si="37"/>
        <v>-1.0168675275312391</v>
      </c>
      <c r="K104" s="4">
        <f t="shared" ca="1" si="38"/>
        <v>2.2671588776500948E-4</v>
      </c>
      <c r="N104" s="25">
        <f t="array" aca="1" ref="N104:P104" ca="1">MMULT(I104:K104,$N$13:$P$15)</f>
        <v>1.499803658281754</v>
      </c>
      <c r="O104" s="26">
        <f ca="1"/>
        <v>-2.179727895774124</v>
      </c>
      <c r="P104" s="27">
        <f ca="1"/>
        <v>1.7416644070935032</v>
      </c>
      <c r="S104" s="32">
        <f t="shared" ca="1" si="39"/>
        <v>1.499803658281754</v>
      </c>
      <c r="T104" s="26"/>
      <c r="U104" s="26"/>
      <c r="V104" s="26">
        <f t="shared" ca="1" si="34"/>
        <v>-2.179727895774124</v>
      </c>
      <c r="W104" s="26"/>
      <c r="X104" s="26"/>
      <c r="Y104" s="27"/>
      <c r="AA104" s="20">
        <f t="shared" si="40"/>
        <v>2.9999999999999996</v>
      </c>
      <c r="AB104" s="16"/>
      <c r="AC104" s="2">
        <f t="shared" ca="1" si="30"/>
        <v>2.5011182129550491</v>
      </c>
      <c r="AD104" s="4"/>
    </row>
    <row r="105" spans="2:30" x14ac:dyDescent="0.15">
      <c r="C105" s="3"/>
      <c r="D105" s="2"/>
      <c r="E105" s="30"/>
      <c r="F105" s="3"/>
      <c r="G105" s="2"/>
      <c r="H105" s="4"/>
      <c r="I105" s="16"/>
      <c r="J105" s="2"/>
      <c r="K105" s="4"/>
      <c r="N105" s="25"/>
      <c r="O105" s="26"/>
      <c r="P105" s="27"/>
      <c r="S105" s="32"/>
      <c r="T105" s="26"/>
      <c r="U105" s="26"/>
      <c r="V105" s="26"/>
      <c r="W105" s="26"/>
      <c r="X105" s="26"/>
      <c r="Y105" s="27"/>
      <c r="AA105" s="20"/>
      <c r="AB105" s="16"/>
      <c r="AC105" s="2"/>
      <c r="AD105" s="4"/>
    </row>
    <row r="106" spans="2:30" x14ac:dyDescent="0.15">
      <c r="B106" t="s">
        <v>90</v>
      </c>
      <c r="C106" s="3">
        <f>C84</f>
        <v>-3</v>
      </c>
      <c r="D106" s="2">
        <f ca="1">基礎式!M173</f>
        <v>3.0953991835273004E-5</v>
      </c>
      <c r="E106" s="30">
        <v>0</v>
      </c>
      <c r="F106" s="3">
        <v>0</v>
      </c>
      <c r="G106" s="2">
        <v>0.5</v>
      </c>
      <c r="H106" s="4">
        <v>0</v>
      </c>
      <c r="I106" s="16">
        <f>C106+F106</f>
        <v>-3</v>
      </c>
      <c r="J106" s="2">
        <f ca="1">D106+G106</f>
        <v>0.50003095399183528</v>
      </c>
      <c r="K106" s="4">
        <f>E106+H106</f>
        <v>0</v>
      </c>
      <c r="N106" s="25">
        <f t="array" aca="1" ref="N106:P106" ca="1">MMULT(I106:K106,$N$13:$P$15)</f>
        <v>-1.5000000000000004</v>
      </c>
      <c r="O106" s="26">
        <f ca="1"/>
        <v>1.732077614512155</v>
      </c>
      <c r="P106" s="27">
        <f ca="1"/>
        <v>-1.9999845230040822</v>
      </c>
      <c r="S106" s="32">
        <f ca="1">N106</f>
        <v>-1.5000000000000004</v>
      </c>
      <c r="T106" s="26"/>
      <c r="U106" s="26"/>
      <c r="V106" s="26"/>
      <c r="W106" s="26"/>
      <c r="X106" s="26"/>
      <c r="Y106" s="27"/>
      <c r="Z106" t="s">
        <v>92</v>
      </c>
      <c r="AA106" s="20">
        <f>AA84</f>
        <v>-3</v>
      </c>
      <c r="AB106" s="16"/>
      <c r="AC106" s="2"/>
      <c r="AD106" s="4">
        <f ca="1">J172</f>
        <v>-0.99643514713489612</v>
      </c>
    </row>
    <row r="107" spans="2:30" x14ac:dyDescent="0.15">
      <c r="C107" s="3">
        <f t="shared" ref="C107:C125" si="44">C85</f>
        <v>-2.7</v>
      </c>
      <c r="D107" s="2">
        <f ca="1">基礎式!M174</f>
        <v>1.7114342843591222E-4</v>
      </c>
      <c r="E107" s="30">
        <v>0</v>
      </c>
      <c r="F107" s="3">
        <f>F106</f>
        <v>0</v>
      </c>
      <c r="G107" s="2">
        <f>G106</f>
        <v>0.5</v>
      </c>
      <c r="H107" s="4">
        <f>H106</f>
        <v>0</v>
      </c>
      <c r="I107" s="16">
        <f t="shared" ref="I107:I126" si="45">C107+F107</f>
        <v>-2.7</v>
      </c>
      <c r="J107" s="2">
        <f t="shared" ref="J107:J126" ca="1" si="46">D107+G107</f>
        <v>0.50017114342843594</v>
      </c>
      <c r="K107" s="4">
        <f t="shared" ref="K107:K126" si="47">E107+H107</f>
        <v>0</v>
      </c>
      <c r="N107" s="25">
        <f t="array" aca="1" ref="N107:P107" ca="1">MMULT(I107:K107,$N$13:$P$15)</f>
        <v>-1.3500000000000003</v>
      </c>
      <c r="O107" s="26">
        <f ca="1"/>
        <v>1.6022952115579276</v>
      </c>
      <c r="P107" s="27">
        <f ca="1"/>
        <v>-1.7749144282857823</v>
      </c>
      <c r="S107" s="32">
        <f t="shared" ref="S107:S126" ca="1" si="48">N107</f>
        <v>-1.3500000000000003</v>
      </c>
      <c r="T107" s="26"/>
      <c r="U107" s="26"/>
      <c r="V107" s="26"/>
      <c r="W107" s="26"/>
      <c r="X107" s="26"/>
      <c r="Y107" s="27"/>
      <c r="AA107" s="20">
        <f t="shared" ref="AA107:AA126" si="49">AA85</f>
        <v>-2.7</v>
      </c>
      <c r="AB107" s="16"/>
      <c r="AC107" s="2"/>
      <c r="AD107" s="4">
        <f t="shared" ref="AD107:AD126" ca="1" si="50">J173</f>
        <v>-0.98567013382996094</v>
      </c>
    </row>
    <row r="108" spans="2:30" x14ac:dyDescent="0.15">
      <c r="C108" s="3">
        <f t="shared" si="44"/>
        <v>-2.4000000000000004</v>
      </c>
      <c r="D108" s="2">
        <f ca="1">基礎式!M175</f>
        <v>7.903706144916508E-4</v>
      </c>
      <c r="E108" s="30">
        <v>0</v>
      </c>
      <c r="F108" s="3">
        <f t="shared" ref="F108:F126" si="51">F107</f>
        <v>0</v>
      </c>
      <c r="G108" s="2">
        <f t="shared" ref="G108:G126" si="52">G107</f>
        <v>0.5</v>
      </c>
      <c r="H108" s="4">
        <f t="shared" ref="H108:H126" si="53">H107</f>
        <v>0</v>
      </c>
      <c r="I108" s="16">
        <f t="shared" si="45"/>
        <v>-2.4000000000000004</v>
      </c>
      <c r="J108" s="2">
        <f t="shared" ca="1" si="46"/>
        <v>0.50079037061449161</v>
      </c>
      <c r="K108" s="4">
        <f t="shared" si="47"/>
        <v>0</v>
      </c>
      <c r="N108" s="25">
        <f t="array" aca="1" ref="N108:P108" ca="1">MMULT(I108:K108,$N$13:$P$15)</f>
        <v>-1.2000000000000004</v>
      </c>
      <c r="O108" s="26">
        <f ca="1"/>
        <v>1.4729276674641001</v>
      </c>
      <c r="P108" s="27">
        <f ca="1"/>
        <v>-1.5496048146927546</v>
      </c>
      <c r="S108" s="32">
        <f t="shared" ca="1" si="48"/>
        <v>-1.2000000000000004</v>
      </c>
      <c r="T108" s="26"/>
      <c r="U108" s="26"/>
      <c r="V108" s="26"/>
      <c r="W108" s="26"/>
      <c r="X108" s="26"/>
      <c r="Y108" s="27"/>
      <c r="AA108" s="20">
        <f t="shared" si="49"/>
        <v>-2.4000000000000004</v>
      </c>
      <c r="AB108" s="16"/>
      <c r="AC108" s="2"/>
      <c r="AD108" s="4">
        <f t="shared" ca="1" si="50"/>
        <v>-0.95316606889800959</v>
      </c>
    </row>
    <row r="109" spans="2:30" x14ac:dyDescent="0.15">
      <c r="C109" s="3">
        <f t="shared" si="44"/>
        <v>-2.1000000000000005</v>
      </c>
      <c r="D109" s="2">
        <f ca="1">基礎式!M176</f>
        <v>3.0487957870527472E-3</v>
      </c>
      <c r="E109" s="30">
        <v>0</v>
      </c>
      <c r="F109" s="3">
        <f t="shared" si="51"/>
        <v>0</v>
      </c>
      <c r="G109" s="2">
        <f t="shared" si="52"/>
        <v>0.5</v>
      </c>
      <c r="H109" s="4">
        <f t="shared" si="53"/>
        <v>0</v>
      </c>
      <c r="I109" s="16">
        <f t="shared" si="45"/>
        <v>-2.1000000000000005</v>
      </c>
      <c r="J109" s="2">
        <f t="shared" ca="1" si="46"/>
        <v>0.50304879578705275</v>
      </c>
      <c r="K109" s="4">
        <f t="shared" si="47"/>
        <v>0</v>
      </c>
      <c r="N109" s="25">
        <f t="array" aca="1" ref="N109:P109" ca="1">MMULT(I109:K109,$N$13:$P$15)</f>
        <v>-1.0500000000000005</v>
      </c>
      <c r="O109" s="26">
        <f ca="1"/>
        <v>1.3449797104684187</v>
      </c>
      <c r="P109" s="27">
        <f ca="1"/>
        <v>-1.3234756021064742</v>
      </c>
      <c r="S109" s="32">
        <f t="shared" ca="1" si="48"/>
        <v>-1.0500000000000005</v>
      </c>
      <c r="T109" s="26"/>
      <c r="U109" s="26"/>
      <c r="V109" s="26"/>
      <c r="W109" s="26"/>
      <c r="X109" s="26"/>
      <c r="Y109" s="27"/>
      <c r="AA109" s="20">
        <f t="shared" si="49"/>
        <v>-2.1000000000000005</v>
      </c>
      <c r="AB109" s="16"/>
      <c r="AC109" s="2"/>
      <c r="AD109" s="4">
        <f t="shared" ca="1" si="50"/>
        <v>-0.87613390218706355</v>
      </c>
    </row>
    <row r="110" spans="2:30" x14ac:dyDescent="0.15">
      <c r="C110" s="3">
        <f t="shared" si="44"/>
        <v>-1.8000000000000005</v>
      </c>
      <c r="D110" s="2">
        <f ca="1">基礎式!M177</f>
        <v>9.8231975822606604E-3</v>
      </c>
      <c r="E110" s="30">
        <v>0</v>
      </c>
      <c r="F110" s="3">
        <f t="shared" si="51"/>
        <v>0</v>
      </c>
      <c r="G110" s="2">
        <f t="shared" si="52"/>
        <v>0.5</v>
      </c>
      <c r="H110" s="4">
        <f t="shared" si="53"/>
        <v>0</v>
      </c>
      <c r="I110" s="16">
        <f t="shared" si="45"/>
        <v>-1.8000000000000005</v>
      </c>
      <c r="J110" s="2">
        <f t="shared" ca="1" si="46"/>
        <v>0.50982319758226069</v>
      </c>
      <c r="K110" s="4">
        <f t="shared" si="47"/>
        <v>0</v>
      </c>
      <c r="N110" s="25">
        <f t="array" aca="1" ref="N110:P110" ca="1">MMULT(I110:K110,$N$13:$P$15)</f>
        <v>-0.90000000000000047</v>
      </c>
      <c r="O110" s="26">
        <f ca="1"/>
        <v>1.2209427039508458</v>
      </c>
      <c r="P110" s="27">
        <f ca="1"/>
        <v>-1.09508840120887</v>
      </c>
      <c r="S110" s="32">
        <f t="shared" ca="1" si="48"/>
        <v>-0.90000000000000047</v>
      </c>
      <c r="T110" s="26"/>
      <c r="U110" s="26"/>
      <c r="V110" s="26"/>
      <c r="W110" s="26"/>
      <c r="X110" s="26"/>
      <c r="Y110" s="27"/>
      <c r="AA110" s="20">
        <f t="shared" si="49"/>
        <v>-1.8000000000000005</v>
      </c>
      <c r="AB110" s="16"/>
      <c r="AC110" s="2"/>
      <c r="AD110" s="4">
        <f t="shared" ca="1" si="50"/>
        <v>-0.73645139067888588</v>
      </c>
    </row>
    <row r="111" spans="2:30" x14ac:dyDescent="0.15">
      <c r="C111" s="3">
        <f t="shared" si="44"/>
        <v>-1.5000000000000004</v>
      </c>
      <c r="D111" s="2">
        <f ca="1">基礎式!M178</f>
        <v>2.6436527962077822E-2</v>
      </c>
      <c r="E111" s="30">
        <v>0</v>
      </c>
      <c r="F111" s="3">
        <f t="shared" si="51"/>
        <v>0</v>
      </c>
      <c r="G111" s="2">
        <f t="shared" si="52"/>
        <v>0.5</v>
      </c>
      <c r="H111" s="4">
        <f t="shared" si="53"/>
        <v>0</v>
      </c>
      <c r="I111" s="16">
        <f t="shared" si="45"/>
        <v>-1.5000000000000004</v>
      </c>
      <c r="J111" s="2">
        <f t="shared" ca="1" si="46"/>
        <v>0.52643652796207785</v>
      </c>
      <c r="K111" s="4">
        <f t="shared" si="47"/>
        <v>0</v>
      </c>
      <c r="N111" s="25">
        <f t="array" aca="1" ref="N111:P111" ca="1">MMULT(I111:K111,$N$13:$P$15)</f>
        <v>-0.75000000000000044</v>
      </c>
      <c r="O111" s="26">
        <f ca="1"/>
        <v>1.1054264595335654</v>
      </c>
      <c r="P111" s="27">
        <f ca="1"/>
        <v>-0.86178173601896157</v>
      </c>
      <c r="S111" s="32">
        <f t="shared" ca="1" si="48"/>
        <v>-0.75000000000000044</v>
      </c>
      <c r="T111" s="26"/>
      <c r="U111" s="26"/>
      <c r="V111" s="26"/>
      <c r="W111" s="26"/>
      <c r="X111" s="26"/>
      <c r="Y111" s="27"/>
      <c r="AA111" s="20">
        <f t="shared" si="49"/>
        <v>-1.5000000000000004</v>
      </c>
      <c r="AB111" s="16"/>
      <c r="AC111" s="2"/>
      <c r="AD111" s="4">
        <f t="shared" ca="1" si="50"/>
        <v>-0.55218503852748557</v>
      </c>
    </row>
    <row r="112" spans="2:30" x14ac:dyDescent="0.15">
      <c r="C112" s="3">
        <f t="shared" si="44"/>
        <v>-1.2000000000000004</v>
      </c>
      <c r="D112" s="2">
        <f ca="1">基礎式!M179</f>
        <v>5.9426882345950616E-2</v>
      </c>
      <c r="E112" s="30">
        <v>0</v>
      </c>
      <c r="F112" s="3">
        <f t="shared" si="51"/>
        <v>0</v>
      </c>
      <c r="G112" s="2">
        <f t="shared" si="52"/>
        <v>0.5</v>
      </c>
      <c r="H112" s="4">
        <f t="shared" si="53"/>
        <v>0</v>
      </c>
      <c r="I112" s="16">
        <f t="shared" si="45"/>
        <v>-1.2000000000000004</v>
      </c>
      <c r="J112" s="2">
        <f t="shared" ca="1" si="46"/>
        <v>0.55942688234595062</v>
      </c>
      <c r="K112" s="4">
        <f t="shared" si="47"/>
        <v>0</v>
      </c>
      <c r="N112" s="25">
        <f t="array" aca="1" ref="N112:P112" ca="1">MMULT(I112:K112,$N$13:$P$15)</f>
        <v>-0.60000000000000031</v>
      </c>
      <c r="O112" s="26">
        <f ca="1"/>
        <v>1.0040931339421848</v>
      </c>
      <c r="P112" s="27">
        <f ca="1"/>
        <v>-0.6202865588270251</v>
      </c>
      <c r="S112" s="32">
        <f t="shared" ca="1" si="48"/>
        <v>-0.60000000000000031</v>
      </c>
      <c r="T112" s="26"/>
      <c r="U112" s="26"/>
      <c r="V112" s="26"/>
      <c r="W112" s="26"/>
      <c r="X112" s="26"/>
      <c r="Y112" s="27"/>
      <c r="AA112" s="20">
        <f t="shared" si="49"/>
        <v>-1.2000000000000004</v>
      </c>
      <c r="AB112" s="16"/>
      <c r="AC112" s="2"/>
      <c r="AD112" s="4">
        <f t="shared" ca="1" si="50"/>
        <v>-0.39772041012730985</v>
      </c>
    </row>
    <row r="113" spans="2:30" x14ac:dyDescent="0.15">
      <c r="C113" s="3">
        <f t="shared" si="44"/>
        <v>-0.90000000000000036</v>
      </c>
      <c r="D113" s="2">
        <f ca="1">基礎式!M180</f>
        <v>0.11158054298545439</v>
      </c>
      <c r="E113" s="30">
        <v>0</v>
      </c>
      <c r="F113" s="3">
        <f t="shared" si="51"/>
        <v>0</v>
      </c>
      <c r="G113" s="2">
        <f t="shared" si="52"/>
        <v>0.5</v>
      </c>
      <c r="H113" s="4">
        <f t="shared" si="53"/>
        <v>0</v>
      </c>
      <c r="I113" s="16">
        <f t="shared" si="45"/>
        <v>-0.90000000000000036</v>
      </c>
      <c r="J113" s="2">
        <f t="shared" ca="1" si="46"/>
        <v>0.61158054298545439</v>
      </c>
      <c r="K113" s="4">
        <f t="shared" si="47"/>
        <v>0</v>
      </c>
      <c r="N113" s="25">
        <f t="array" aca="1" ref="N113:P113" ca="1">MMULT(I113:K113,$N$13:$P$15)</f>
        <v>-0.45000000000000029</v>
      </c>
      <c r="O113" s="26">
        <f ca="1"/>
        <v>0.91935571838868191</v>
      </c>
      <c r="P113" s="27">
        <f ca="1"/>
        <v>-0.36920972850727313</v>
      </c>
      <c r="S113" s="32">
        <f t="shared" ca="1" si="48"/>
        <v>-0.45000000000000029</v>
      </c>
      <c r="T113" s="26"/>
      <c r="U113" s="26"/>
      <c r="V113" s="26"/>
      <c r="W113" s="26"/>
      <c r="X113" s="26"/>
      <c r="Y113" s="27"/>
      <c r="AA113" s="20">
        <f t="shared" si="49"/>
        <v>-0.90000000000000036</v>
      </c>
      <c r="AB113" s="16"/>
      <c r="AC113" s="2"/>
      <c r="AD113" s="4">
        <f t="shared" ca="1" si="50"/>
        <v>-0.36512284566884878</v>
      </c>
    </row>
    <row r="114" spans="2:30" x14ac:dyDescent="0.15">
      <c r="C114" s="3">
        <f t="shared" si="44"/>
        <v>-0.60000000000000031</v>
      </c>
      <c r="D114" s="2">
        <f ca="1">基礎式!M181</f>
        <v>0.17499312522769772</v>
      </c>
      <c r="E114" s="30">
        <v>0</v>
      </c>
      <c r="F114" s="3">
        <f t="shared" si="51"/>
        <v>0</v>
      </c>
      <c r="G114" s="2">
        <f t="shared" si="52"/>
        <v>0.5</v>
      </c>
      <c r="H114" s="4">
        <f t="shared" si="53"/>
        <v>0</v>
      </c>
      <c r="I114" s="16">
        <f t="shared" si="45"/>
        <v>-0.60000000000000031</v>
      </c>
      <c r="J114" s="2">
        <f t="shared" ca="1" si="46"/>
        <v>0.67499312522769772</v>
      </c>
      <c r="K114" s="4">
        <f t="shared" si="47"/>
        <v>0</v>
      </c>
      <c r="N114" s="25">
        <f t="array" aca="1" ref="N114:P114" ca="1">MMULT(I114:K114,$N$13:$P$15)</f>
        <v>-0.30000000000000021</v>
      </c>
      <c r="O114" s="26">
        <f ca="1"/>
        <v>0.84436881496236871</v>
      </c>
      <c r="P114" s="27">
        <f ca="1"/>
        <v>-0.11250343738615143</v>
      </c>
      <c r="S114" s="32">
        <f t="shared" ca="1" si="48"/>
        <v>-0.30000000000000021</v>
      </c>
      <c r="T114" s="26"/>
      <c r="U114" s="26"/>
      <c r="V114" s="26"/>
      <c r="W114" s="26"/>
      <c r="X114" s="26"/>
      <c r="Y114" s="27"/>
      <c r="AA114" s="20">
        <f t="shared" si="49"/>
        <v>-0.60000000000000031</v>
      </c>
      <c r="AB114" s="16"/>
      <c r="AC114" s="2"/>
      <c r="AD114" s="4">
        <f t="shared" ca="1" si="50"/>
        <v>-0.4792883115123705</v>
      </c>
    </row>
    <row r="115" spans="2:30" x14ac:dyDescent="0.15">
      <c r="C115" s="3">
        <f t="shared" si="44"/>
        <v>-0.30000000000000032</v>
      </c>
      <c r="D115" s="2">
        <f ca="1">基礎式!M182</f>
        <v>0.2292347731709953</v>
      </c>
      <c r="E115" s="30">
        <v>0</v>
      </c>
      <c r="F115" s="3">
        <f t="shared" si="51"/>
        <v>0</v>
      </c>
      <c r="G115" s="2">
        <f t="shared" si="52"/>
        <v>0.5</v>
      </c>
      <c r="H115" s="4">
        <f t="shared" si="53"/>
        <v>0</v>
      </c>
      <c r="I115" s="16">
        <f t="shared" si="45"/>
        <v>-0.30000000000000032</v>
      </c>
      <c r="J115" s="2">
        <f t="shared" ca="1" si="46"/>
        <v>0.72923477317099528</v>
      </c>
      <c r="K115" s="4">
        <f t="shared" si="47"/>
        <v>0</v>
      </c>
      <c r="N115" s="25">
        <f t="array" aca="1" ref="N115:P115" ca="1">MMULT(I115:K115,$N$13:$P$15)</f>
        <v>-0.15000000000000019</v>
      </c>
      <c r="O115" s="26">
        <f ca="1"/>
        <v>0.76143964945673059</v>
      </c>
      <c r="P115" s="27">
        <f ca="1"/>
        <v>0.13961738658549733</v>
      </c>
      <c r="S115" s="32">
        <f t="shared" ca="1" si="48"/>
        <v>-0.15000000000000019</v>
      </c>
      <c r="T115" s="26"/>
      <c r="U115" s="26"/>
      <c r="V115" s="26"/>
      <c r="W115" s="26"/>
      <c r="X115" s="26"/>
      <c r="Y115" s="27"/>
      <c r="AA115" s="20">
        <f t="shared" si="49"/>
        <v>-0.30000000000000032</v>
      </c>
      <c r="AB115" s="16"/>
      <c r="AC115" s="2"/>
      <c r="AD115" s="4">
        <f t="shared" ca="1" si="50"/>
        <v>-0.66520994934668187</v>
      </c>
    </row>
    <row r="116" spans="2:30" x14ac:dyDescent="0.15">
      <c r="C116" s="3">
        <f t="shared" si="44"/>
        <v>0</v>
      </c>
      <c r="D116" s="2">
        <f ca="1">基礎式!M183</f>
        <v>0.25082279373470029</v>
      </c>
      <c r="E116" s="30">
        <v>0</v>
      </c>
      <c r="F116" s="3">
        <f t="shared" si="51"/>
        <v>0</v>
      </c>
      <c r="G116" s="2">
        <f t="shared" si="52"/>
        <v>0.5</v>
      </c>
      <c r="H116" s="4">
        <f t="shared" si="53"/>
        <v>0</v>
      </c>
      <c r="I116" s="16">
        <f t="shared" si="45"/>
        <v>0</v>
      </c>
      <c r="J116" s="2">
        <f t="shared" ca="1" si="46"/>
        <v>0.75082279373470029</v>
      </c>
      <c r="K116" s="4">
        <f t="shared" si="47"/>
        <v>0</v>
      </c>
      <c r="N116" s="25">
        <f t="array" aca="1" ref="N116:P116" ca="1">MMULT(I116:K116,$N$13:$P$15)</f>
        <v>0</v>
      </c>
      <c r="O116" s="26">
        <f ca="1"/>
        <v>0.65023161311465416</v>
      </c>
      <c r="P116" s="27">
        <f ca="1"/>
        <v>0.37541139686735009</v>
      </c>
      <c r="S116" s="32">
        <f t="shared" ca="1" si="48"/>
        <v>0</v>
      </c>
      <c r="T116" s="26"/>
      <c r="U116" s="26"/>
      <c r="V116" s="26"/>
      <c r="W116" s="26"/>
      <c r="X116" s="26"/>
      <c r="Y116" s="27"/>
      <c r="AA116" s="20">
        <f t="shared" si="49"/>
        <v>0</v>
      </c>
      <c r="AB116" s="16"/>
      <c r="AC116" s="2"/>
      <c r="AD116" s="4">
        <f t="shared" ca="1" si="50"/>
        <v>-0.82191088919664668</v>
      </c>
    </row>
    <row r="117" spans="2:30" x14ac:dyDescent="0.15">
      <c r="C117" s="3">
        <f t="shared" si="44"/>
        <v>0.3</v>
      </c>
      <c r="D117" s="2">
        <f ca="1">基礎式!M184</f>
        <v>0.22923477317099542</v>
      </c>
      <c r="E117" s="30">
        <v>0</v>
      </c>
      <c r="F117" s="3">
        <f t="shared" si="51"/>
        <v>0</v>
      </c>
      <c r="G117" s="2">
        <f t="shared" si="52"/>
        <v>0.5</v>
      </c>
      <c r="H117" s="4">
        <f t="shared" si="53"/>
        <v>0</v>
      </c>
      <c r="I117" s="16">
        <f t="shared" si="45"/>
        <v>0.3</v>
      </c>
      <c r="J117" s="2">
        <f t="shared" ca="1" si="46"/>
        <v>0.72923477317099539</v>
      </c>
      <c r="K117" s="4">
        <f t="shared" si="47"/>
        <v>0</v>
      </c>
      <c r="N117" s="25">
        <f t="array" aca="1" ref="N117:P117" ca="1">MMULT(I117:K117,$N$13:$P$15)</f>
        <v>0.15000000000000002</v>
      </c>
      <c r="O117" s="26">
        <f ca="1"/>
        <v>0.50163202832139908</v>
      </c>
      <c r="P117" s="27">
        <f ca="1"/>
        <v>0.58961738658549767</v>
      </c>
      <c r="S117" s="32">
        <f t="shared" ca="1" si="48"/>
        <v>0.15000000000000002</v>
      </c>
      <c r="T117" s="26"/>
      <c r="U117" s="26"/>
      <c r="V117" s="26"/>
      <c r="W117" s="26"/>
      <c r="X117" s="26"/>
      <c r="Y117" s="27"/>
      <c r="AA117" s="20">
        <f t="shared" si="49"/>
        <v>0.3</v>
      </c>
      <c r="AB117" s="16"/>
      <c r="AC117" s="2"/>
      <c r="AD117" s="4">
        <f t="shared" ca="1" si="50"/>
        <v>-0.91127142202274236</v>
      </c>
    </row>
    <row r="118" spans="2:30" x14ac:dyDescent="0.15">
      <c r="C118" s="3">
        <f t="shared" si="44"/>
        <v>0.6</v>
      </c>
      <c r="D118" s="2">
        <f ca="1">基礎式!M185</f>
        <v>0.17499312522769778</v>
      </c>
      <c r="E118" s="30">
        <v>0</v>
      </c>
      <c r="F118" s="3">
        <f t="shared" si="51"/>
        <v>0</v>
      </c>
      <c r="G118" s="2">
        <f t="shared" si="52"/>
        <v>0.5</v>
      </c>
      <c r="H118" s="4">
        <f t="shared" si="53"/>
        <v>0</v>
      </c>
      <c r="I118" s="16">
        <f t="shared" si="45"/>
        <v>0.6</v>
      </c>
      <c r="J118" s="2">
        <f t="shared" ca="1" si="46"/>
        <v>0.67499312522769772</v>
      </c>
      <c r="K118" s="4">
        <f t="shared" si="47"/>
        <v>0</v>
      </c>
      <c r="N118" s="25">
        <f t="array" aca="1" ref="N118:P118" ca="1">MMULT(I118:K118,$N$13:$P$15)</f>
        <v>0.30000000000000004</v>
      </c>
      <c r="O118" s="26">
        <f ca="1"/>
        <v>0.32475357269170557</v>
      </c>
      <c r="P118" s="27">
        <f ca="1"/>
        <v>0.78749656261384882</v>
      </c>
      <c r="S118" s="32">
        <f t="shared" ca="1" si="48"/>
        <v>0.30000000000000004</v>
      </c>
      <c r="T118" s="26"/>
      <c r="U118" s="26"/>
      <c r="V118" s="26"/>
      <c r="W118" s="26"/>
      <c r="X118" s="26"/>
      <c r="Y118" s="27"/>
      <c r="AA118" s="20">
        <f t="shared" si="49"/>
        <v>0.6</v>
      </c>
      <c r="AB118" s="16"/>
      <c r="AC118" s="2"/>
      <c r="AD118" s="4">
        <f t="shared" ca="1" si="50"/>
        <v>-0.95597194968175325</v>
      </c>
    </row>
    <row r="119" spans="2:30" x14ac:dyDescent="0.15">
      <c r="C119" s="3">
        <f t="shared" si="44"/>
        <v>0.89999999999999991</v>
      </c>
      <c r="D119" s="2">
        <f ca="1">基礎式!M186</f>
        <v>0.1115805429854545</v>
      </c>
      <c r="E119" s="30">
        <v>0</v>
      </c>
      <c r="F119" s="3">
        <f t="shared" si="51"/>
        <v>0</v>
      </c>
      <c r="G119" s="2">
        <f t="shared" si="52"/>
        <v>0.5</v>
      </c>
      <c r="H119" s="4">
        <f t="shared" si="53"/>
        <v>0</v>
      </c>
      <c r="I119" s="16">
        <f t="shared" si="45"/>
        <v>0.89999999999999991</v>
      </c>
      <c r="J119" s="2">
        <f t="shared" ca="1" si="46"/>
        <v>0.6115805429854545</v>
      </c>
      <c r="K119" s="4">
        <f t="shared" si="47"/>
        <v>0</v>
      </c>
      <c r="N119" s="25">
        <f t="array" aca="1" ref="N119:P119" ca="1">MMULT(I119:K119,$N$13:$P$15)</f>
        <v>0.45000000000000007</v>
      </c>
      <c r="O119" s="26">
        <f ca="1"/>
        <v>0.13993285498268726</v>
      </c>
      <c r="P119" s="27">
        <f ca="1"/>
        <v>0.98079027149272713</v>
      </c>
      <c r="S119" s="32">
        <f t="shared" ca="1" si="48"/>
        <v>0.45000000000000007</v>
      </c>
      <c r="T119" s="26"/>
      <c r="U119" s="26"/>
      <c r="V119" s="26"/>
      <c r="W119" s="26"/>
      <c r="X119" s="26"/>
      <c r="Y119" s="27"/>
      <c r="AA119" s="20">
        <f t="shared" si="49"/>
        <v>0.89999999999999991</v>
      </c>
      <c r="AB119" s="16"/>
      <c r="AC119" s="2"/>
      <c r="AD119" s="4">
        <f t="shared" ca="1" si="50"/>
        <v>-0.98205558947646421</v>
      </c>
    </row>
    <row r="120" spans="2:30" x14ac:dyDescent="0.15">
      <c r="C120" s="3">
        <f t="shared" si="44"/>
        <v>1.2</v>
      </c>
      <c r="D120" s="2">
        <f ca="1">基礎式!M187</f>
        <v>5.9426882345950692E-2</v>
      </c>
      <c r="E120" s="30">
        <v>0</v>
      </c>
      <c r="F120" s="3">
        <f t="shared" si="51"/>
        <v>0</v>
      </c>
      <c r="G120" s="2">
        <f t="shared" si="52"/>
        <v>0.5</v>
      </c>
      <c r="H120" s="4">
        <f t="shared" si="53"/>
        <v>0</v>
      </c>
      <c r="I120" s="16">
        <f t="shared" si="45"/>
        <v>1.2</v>
      </c>
      <c r="J120" s="2">
        <f t="shared" ca="1" si="46"/>
        <v>0.55942688234595073</v>
      </c>
      <c r="K120" s="4">
        <f t="shared" si="47"/>
        <v>0</v>
      </c>
      <c r="N120" s="25">
        <f t="array" aca="1" ref="N120:P120" ca="1">MMULT(I120:K120,$N$13:$P$15)</f>
        <v>0.60000000000000009</v>
      </c>
      <c r="O120" s="26">
        <f ca="1"/>
        <v>-3.5137350599141359E-2</v>
      </c>
      <c r="P120" s="27">
        <f ca="1"/>
        <v>1.1797134411729753</v>
      </c>
      <c r="S120" s="32">
        <f t="shared" ca="1" si="48"/>
        <v>0.60000000000000009</v>
      </c>
      <c r="T120" s="26"/>
      <c r="U120" s="26"/>
      <c r="V120" s="26"/>
      <c r="W120" s="26"/>
      <c r="X120" s="26"/>
      <c r="Y120" s="27"/>
      <c r="AA120" s="20">
        <f t="shared" si="49"/>
        <v>1.2</v>
      </c>
      <c r="AB120" s="16"/>
      <c r="AC120" s="2"/>
      <c r="AD120" s="4">
        <f t="shared" ca="1" si="50"/>
        <v>-0.99589207184878281</v>
      </c>
    </row>
    <row r="121" spans="2:30" x14ac:dyDescent="0.15">
      <c r="C121" s="3">
        <f t="shared" si="44"/>
        <v>1.5</v>
      </c>
      <c r="D121" s="2">
        <f ca="1">基礎式!M188</f>
        <v>2.6436527962077849E-2</v>
      </c>
      <c r="E121" s="30">
        <v>0</v>
      </c>
      <c r="F121" s="3">
        <f t="shared" si="51"/>
        <v>0</v>
      </c>
      <c r="G121" s="2">
        <f t="shared" si="52"/>
        <v>0.5</v>
      </c>
      <c r="H121" s="4">
        <f t="shared" si="53"/>
        <v>0</v>
      </c>
      <c r="I121" s="16">
        <f t="shared" si="45"/>
        <v>1.5</v>
      </c>
      <c r="J121" s="2">
        <f t="shared" ca="1" si="46"/>
        <v>0.52643652796207785</v>
      </c>
      <c r="K121" s="4">
        <f t="shared" si="47"/>
        <v>0</v>
      </c>
      <c r="N121" s="25">
        <f t="array" aca="1" ref="N121:P121" ca="1">MMULT(I121:K121,$N$13:$P$15)</f>
        <v>0.75000000000000022</v>
      </c>
      <c r="O121" s="26">
        <f ca="1"/>
        <v>-0.19361164614309245</v>
      </c>
      <c r="P121" s="27">
        <f ca="1"/>
        <v>1.388218263981039</v>
      </c>
      <c r="S121" s="32">
        <f t="shared" ca="1" si="48"/>
        <v>0.75000000000000022</v>
      </c>
      <c r="T121" s="26"/>
      <c r="U121" s="26"/>
      <c r="V121" s="26"/>
      <c r="W121" s="26"/>
      <c r="X121" s="26"/>
      <c r="Y121" s="27"/>
      <c r="AA121" s="20">
        <f t="shared" si="49"/>
        <v>1.5</v>
      </c>
      <c r="AB121" s="16"/>
      <c r="AC121" s="2"/>
      <c r="AD121" s="4">
        <f t="shared" ca="1" si="50"/>
        <v>-0.99925680857552934</v>
      </c>
    </row>
    <row r="122" spans="2:30" x14ac:dyDescent="0.15">
      <c r="C122" s="3">
        <f t="shared" si="44"/>
        <v>1.8</v>
      </c>
      <c r="D122" s="2">
        <f ca="1">基礎式!M189</f>
        <v>9.8231975822606742E-3</v>
      </c>
      <c r="E122" s="30">
        <v>0</v>
      </c>
      <c r="F122" s="3">
        <f t="shared" si="51"/>
        <v>0</v>
      </c>
      <c r="G122" s="2">
        <f t="shared" si="52"/>
        <v>0.5</v>
      </c>
      <c r="H122" s="4">
        <f t="shared" si="53"/>
        <v>0</v>
      </c>
      <c r="I122" s="16">
        <f t="shared" si="45"/>
        <v>1.8</v>
      </c>
      <c r="J122" s="2">
        <f t="shared" ca="1" si="46"/>
        <v>0.50982319758226069</v>
      </c>
      <c r="K122" s="4">
        <f t="shared" si="47"/>
        <v>0</v>
      </c>
      <c r="N122" s="25">
        <f t="array" aca="1" ref="N122:P122" ca="1">MMULT(I122:K122,$N$13:$P$15)</f>
        <v>0.90000000000000024</v>
      </c>
      <c r="O122" s="26">
        <f ca="1"/>
        <v>-0.33790302286114365</v>
      </c>
      <c r="P122" s="27">
        <f ca="1"/>
        <v>1.6049115987911304</v>
      </c>
      <c r="S122" s="32">
        <f t="shared" ca="1" si="48"/>
        <v>0.90000000000000024</v>
      </c>
      <c r="T122" s="26"/>
      <c r="U122" s="26"/>
      <c r="V122" s="26"/>
      <c r="W122" s="26"/>
      <c r="X122" s="26"/>
      <c r="Y122" s="27"/>
      <c r="AA122" s="20">
        <f t="shared" si="49"/>
        <v>1.8</v>
      </c>
      <c r="AB122" s="16"/>
      <c r="AC122" s="2"/>
      <c r="AD122" s="4">
        <f t="shared" ca="1" si="50"/>
        <v>-0.99816721839400802</v>
      </c>
    </row>
    <row r="123" spans="2:30" x14ac:dyDescent="0.15">
      <c r="C123" s="3">
        <f t="shared" si="44"/>
        <v>2.1</v>
      </c>
      <c r="D123" s="2">
        <f ca="1">基礎式!M190</f>
        <v>3.0487957870527532E-3</v>
      </c>
      <c r="E123" s="30">
        <v>0</v>
      </c>
      <c r="F123" s="3">
        <f t="shared" si="51"/>
        <v>0</v>
      </c>
      <c r="G123" s="2">
        <f t="shared" si="52"/>
        <v>0.5</v>
      </c>
      <c r="H123" s="4">
        <f t="shared" si="53"/>
        <v>0</v>
      </c>
      <c r="I123" s="16">
        <f t="shared" si="45"/>
        <v>2.1</v>
      </c>
      <c r="J123" s="2">
        <f t="shared" ca="1" si="46"/>
        <v>0.50304879578705275</v>
      </c>
      <c r="K123" s="4">
        <f t="shared" si="47"/>
        <v>0</v>
      </c>
      <c r="N123" s="25">
        <f t="array" aca="1" ref="N123:P123" ca="1">MMULT(I123:K123,$N$13:$P$15)</f>
        <v>1.0500000000000003</v>
      </c>
      <c r="O123" s="26">
        <f ca="1"/>
        <v>-0.4736736374789024</v>
      </c>
      <c r="P123" s="27">
        <f ca="1"/>
        <v>1.8265243978935266</v>
      </c>
      <c r="S123" s="32">
        <f t="shared" ca="1" si="48"/>
        <v>1.0500000000000003</v>
      </c>
      <c r="T123" s="26"/>
      <c r="U123" s="26"/>
      <c r="V123" s="26"/>
      <c r="W123" s="26"/>
      <c r="X123" s="26"/>
      <c r="Y123" s="27"/>
      <c r="AA123" s="20">
        <f t="shared" si="49"/>
        <v>2.1</v>
      </c>
      <c r="AB123" s="16"/>
      <c r="AC123" s="2"/>
      <c r="AD123" s="4">
        <f t="shared" ca="1" si="50"/>
        <v>-0.99758987645272301</v>
      </c>
    </row>
    <row r="124" spans="2:30" x14ac:dyDescent="0.15">
      <c r="C124" s="3">
        <f t="shared" si="44"/>
        <v>2.4</v>
      </c>
      <c r="D124" s="2">
        <f ca="1">基礎式!M191</f>
        <v>7.9037061449165177E-4</v>
      </c>
      <c r="E124" s="30">
        <v>0</v>
      </c>
      <c r="F124" s="3">
        <f t="shared" si="51"/>
        <v>0</v>
      </c>
      <c r="G124" s="2">
        <f t="shared" si="52"/>
        <v>0.5</v>
      </c>
      <c r="H124" s="4">
        <f t="shared" si="53"/>
        <v>0</v>
      </c>
      <c r="I124" s="16">
        <f t="shared" si="45"/>
        <v>2.4</v>
      </c>
      <c r="J124" s="2">
        <f t="shared" ca="1" si="46"/>
        <v>0.50079037061449161</v>
      </c>
      <c r="K124" s="4">
        <f t="shared" si="47"/>
        <v>0</v>
      </c>
      <c r="N124" s="25">
        <f t="array" aca="1" ref="N124:P124" ca="1">MMULT(I124:K124,$N$13:$P$15)</f>
        <v>1.2000000000000002</v>
      </c>
      <c r="O124" s="26">
        <f ca="1"/>
        <v>-0.60553330161855223</v>
      </c>
      <c r="P124" s="27">
        <f ca="1"/>
        <v>2.0503951853072455</v>
      </c>
      <c r="S124" s="32">
        <f t="shared" ca="1" si="48"/>
        <v>1.2000000000000002</v>
      </c>
      <c r="T124" s="26"/>
      <c r="U124" s="26"/>
      <c r="V124" s="26"/>
      <c r="W124" s="26"/>
      <c r="X124" s="26"/>
      <c r="Y124" s="27"/>
      <c r="AA124" s="20">
        <f t="shared" si="49"/>
        <v>2.4</v>
      </c>
      <c r="AB124" s="16"/>
      <c r="AC124" s="2"/>
      <c r="AD124" s="4">
        <f t="shared" ca="1" si="50"/>
        <v>-0.99827451951788848</v>
      </c>
    </row>
    <row r="125" spans="2:30" x14ac:dyDescent="0.15">
      <c r="C125" s="3">
        <f t="shared" si="44"/>
        <v>2.6999999999999997</v>
      </c>
      <c r="D125" s="2">
        <f ca="1">基礎式!M192</f>
        <v>1.7114342843591268E-4</v>
      </c>
      <c r="E125" s="30">
        <v>0</v>
      </c>
      <c r="F125" s="3">
        <f t="shared" si="51"/>
        <v>0</v>
      </c>
      <c r="G125" s="2">
        <f t="shared" si="52"/>
        <v>0.5</v>
      </c>
      <c r="H125" s="4">
        <f t="shared" si="53"/>
        <v>0</v>
      </c>
      <c r="I125" s="16">
        <f t="shared" si="45"/>
        <v>2.6999999999999997</v>
      </c>
      <c r="J125" s="2">
        <f t="shared" ca="1" si="46"/>
        <v>0.50017114342843594</v>
      </c>
      <c r="K125" s="4">
        <f t="shared" si="47"/>
        <v>0</v>
      </c>
      <c r="N125" s="25">
        <f t="array" aca="1" ref="N125:P125" ca="1">MMULT(I125:K125,$N$13:$P$15)</f>
        <v>1.35</v>
      </c>
      <c r="O125" s="26">
        <f ca="1"/>
        <v>-0.73597337866005619</v>
      </c>
      <c r="P125" s="27">
        <f ca="1"/>
        <v>2.275085571714218</v>
      </c>
      <c r="S125" s="32">
        <f t="shared" ca="1" si="48"/>
        <v>1.35</v>
      </c>
      <c r="T125" s="26"/>
      <c r="U125" s="26"/>
      <c r="V125" s="26"/>
      <c r="W125" s="26"/>
      <c r="X125" s="26"/>
      <c r="Y125" s="27"/>
      <c r="AA125" s="20">
        <f t="shared" si="49"/>
        <v>2.6999999999999997</v>
      </c>
      <c r="AB125" s="16"/>
      <c r="AC125" s="2"/>
      <c r="AD125" s="4">
        <f t="shared" ca="1" si="50"/>
        <v>-0.99917768847372757</v>
      </c>
    </row>
    <row r="126" spans="2:30" x14ac:dyDescent="0.15">
      <c r="C126" s="3">
        <f>C104</f>
        <v>2.9999999999999996</v>
      </c>
      <c r="D126" s="2">
        <f ca="1">基礎式!M193</f>
        <v>3.0953991835273112E-5</v>
      </c>
      <c r="E126" s="30">
        <v>0</v>
      </c>
      <c r="F126" s="3">
        <f t="shared" si="51"/>
        <v>0</v>
      </c>
      <c r="G126" s="2">
        <f t="shared" si="52"/>
        <v>0.5</v>
      </c>
      <c r="H126" s="4">
        <f t="shared" si="53"/>
        <v>0</v>
      </c>
      <c r="I126" s="16">
        <f t="shared" si="45"/>
        <v>2.9999999999999996</v>
      </c>
      <c r="J126" s="2">
        <f t="shared" ca="1" si="46"/>
        <v>0.50003095399183528</v>
      </c>
      <c r="K126" s="4">
        <f t="shared" si="47"/>
        <v>0</v>
      </c>
      <c r="N126" s="25">
        <f t="array" aca="1" ref="N126:P126" ca="1">MMULT(I126:K126,$N$13:$P$15)</f>
        <v>1.5</v>
      </c>
      <c r="O126" s="26">
        <f ca="1"/>
        <v>-0.86599859684116032</v>
      </c>
      <c r="P126" s="27">
        <f ca="1"/>
        <v>2.5000154769959173</v>
      </c>
      <c r="S126" s="32">
        <f t="shared" ca="1" si="48"/>
        <v>1.5</v>
      </c>
      <c r="T126" s="26"/>
      <c r="U126" s="26"/>
      <c r="V126" s="26"/>
      <c r="W126" s="26"/>
      <c r="X126" s="26"/>
      <c r="Y126" s="27"/>
      <c r="AA126" s="20">
        <f t="shared" si="49"/>
        <v>2.9999999999999996</v>
      </c>
      <c r="AB126" s="16"/>
      <c r="AC126" s="2"/>
      <c r="AD126" s="4">
        <f t="shared" ca="1" si="50"/>
        <v>-0.99971543511488914</v>
      </c>
    </row>
    <row r="127" spans="2:30" x14ac:dyDescent="0.15">
      <c r="C127" s="3"/>
      <c r="D127" s="2"/>
      <c r="E127" s="30"/>
      <c r="F127" s="3"/>
      <c r="G127" s="2"/>
      <c r="H127" s="4"/>
      <c r="I127" s="16"/>
      <c r="J127" s="2"/>
      <c r="K127" s="4"/>
      <c r="N127" s="25"/>
      <c r="O127" s="26"/>
      <c r="P127" s="27"/>
      <c r="S127" s="32"/>
      <c r="T127" s="26"/>
      <c r="U127" s="26"/>
      <c r="V127" s="26"/>
      <c r="W127" s="26"/>
      <c r="X127" s="26"/>
      <c r="Y127" s="27"/>
      <c r="AA127" s="20"/>
      <c r="AB127" s="16"/>
      <c r="AC127" s="2"/>
      <c r="AD127" s="4"/>
    </row>
    <row r="128" spans="2:30" x14ac:dyDescent="0.15">
      <c r="B128" t="s">
        <v>73</v>
      </c>
      <c r="C128" s="3">
        <f>C106</f>
        <v>-3</v>
      </c>
      <c r="D128" s="2">
        <f ca="1">基礎式!N173</f>
        <v>5.5717185303491405E-4</v>
      </c>
      <c r="E128" s="30">
        <v>0</v>
      </c>
      <c r="F128" s="3">
        <v>0</v>
      </c>
      <c r="G128" s="2">
        <v>1.5</v>
      </c>
      <c r="H128" s="4">
        <v>0</v>
      </c>
      <c r="I128" s="16">
        <f>C128+F128</f>
        <v>-3</v>
      </c>
      <c r="J128" s="2">
        <f ca="1">D128+G128</f>
        <v>1.5005571718530348</v>
      </c>
      <c r="K128" s="4">
        <f>E128+H128</f>
        <v>0</v>
      </c>
      <c r="N128" s="25">
        <f t="array" aca="1" ref="N128:P128" ca="1">MMULT(I128:K128,$N$13:$P$15)</f>
        <v>-1.5000000000000004</v>
      </c>
      <c r="O128" s="26">
        <f ca="1"/>
        <v>2.5985587363323175</v>
      </c>
      <c r="P128" s="27">
        <f ca="1"/>
        <v>-1.4997214140734827</v>
      </c>
      <c r="S128" s="32">
        <f ca="1">N128</f>
        <v>-1.5000000000000004</v>
      </c>
      <c r="T128" s="26"/>
      <c r="U128" s="26"/>
      <c r="V128" s="26"/>
      <c r="W128" s="26"/>
      <c r="X128" s="26"/>
      <c r="Y128" s="27"/>
      <c r="Z128" t="s">
        <v>93</v>
      </c>
      <c r="AA128" s="20">
        <f>C225</f>
        <v>-3</v>
      </c>
      <c r="AB128" s="16">
        <f>D225</f>
        <v>0.5</v>
      </c>
      <c r="AC128" s="2"/>
      <c r="AD128" s="4"/>
    </row>
    <row r="129" spans="3:30" x14ac:dyDescent="0.15">
      <c r="C129" s="3">
        <f t="shared" ref="C129:C147" si="54">C107</f>
        <v>-2.7</v>
      </c>
      <c r="D129" s="2">
        <f ca="1">基礎式!N174</f>
        <v>2.4952711865956004E-3</v>
      </c>
      <c r="E129" s="30">
        <v>0</v>
      </c>
      <c r="F129" s="3">
        <f>F128</f>
        <v>0</v>
      </c>
      <c r="G129" s="2">
        <f>G128</f>
        <v>1.5</v>
      </c>
      <c r="H129" s="4">
        <f>H128</f>
        <v>0</v>
      </c>
      <c r="I129" s="16">
        <f t="shared" ref="I129:I148" si="55">C129+F129</f>
        <v>-2.7</v>
      </c>
      <c r="J129" s="2">
        <f t="shared" ref="J129:J148" ca="1" si="56">D129+G129</f>
        <v>1.5024952711865955</v>
      </c>
      <c r="K129" s="4">
        <f t="shared" ref="K129:K148" si="57">E129+H129</f>
        <v>0</v>
      </c>
      <c r="N129" s="25">
        <f t="array" aca="1" ref="N129:P129" ca="1">MMULT(I129:K129,$N$13:$P$15)</f>
        <v>-1.3500000000000003</v>
      </c>
      <c r="O129" s="26">
        <f ca="1"/>
        <v>2.4703333690225731</v>
      </c>
      <c r="P129" s="27">
        <f ca="1"/>
        <v>-1.2737523644067026</v>
      </c>
      <c r="S129" s="32">
        <f t="shared" ref="S129:S148" ca="1" si="58">N129</f>
        <v>-1.3500000000000003</v>
      </c>
      <c r="T129" s="26"/>
      <c r="U129" s="26"/>
      <c r="V129" s="26"/>
      <c r="W129" s="26"/>
      <c r="X129" s="26"/>
      <c r="Y129" s="27"/>
      <c r="AA129" s="20">
        <f>C226</f>
        <v>3</v>
      </c>
      <c r="AB129" s="16">
        <f>D226</f>
        <v>0.5</v>
      </c>
      <c r="AC129" s="2"/>
      <c r="AD129" s="4"/>
    </row>
    <row r="130" spans="3:30" x14ac:dyDescent="0.15">
      <c r="C130" s="3">
        <f t="shared" si="54"/>
        <v>-2.4000000000000004</v>
      </c>
      <c r="D130" s="2">
        <f ca="1">基礎式!N175</f>
        <v>9.1050694789438138E-3</v>
      </c>
      <c r="E130" s="30">
        <v>0</v>
      </c>
      <c r="F130" s="3">
        <f t="shared" ref="F130:F148" si="59">F129</f>
        <v>0</v>
      </c>
      <c r="G130" s="2">
        <f t="shared" ref="G130:G148" si="60">G129</f>
        <v>1.5</v>
      </c>
      <c r="H130" s="4">
        <f t="shared" ref="H130:H148" si="61">H129</f>
        <v>0</v>
      </c>
      <c r="I130" s="16">
        <f t="shared" si="55"/>
        <v>-2.4000000000000004</v>
      </c>
      <c r="J130" s="2">
        <f t="shared" ca="1" si="56"/>
        <v>1.5091050694789439</v>
      </c>
      <c r="K130" s="4">
        <f t="shared" si="57"/>
        <v>0</v>
      </c>
      <c r="N130" s="25">
        <f t="array" aca="1" ref="N130:P130" ca="1">MMULT(I130:K130,$N$13:$P$15)</f>
        <v>-1.2000000000000004</v>
      </c>
      <c r="O130" s="26">
        <f ca="1"/>
        <v>2.3461538116899723</v>
      </c>
      <c r="P130" s="27">
        <f ca="1"/>
        <v>-1.0454474652605286</v>
      </c>
      <c r="S130" s="32">
        <f t="shared" ca="1" si="58"/>
        <v>-1.2000000000000004</v>
      </c>
      <c r="T130" s="26"/>
      <c r="U130" s="26"/>
      <c r="V130" s="26"/>
      <c r="W130" s="26"/>
      <c r="X130" s="26"/>
      <c r="Y130" s="27"/>
      <c r="AA130" s="20"/>
      <c r="AB130" s="16"/>
      <c r="AC130" s="2"/>
      <c r="AD130" s="4"/>
    </row>
    <row r="131" spans="3:30" x14ac:dyDescent="0.15">
      <c r="C131" s="3">
        <f t="shared" si="54"/>
        <v>-2.1000000000000005</v>
      </c>
      <c r="D131" s="2">
        <f ca="1">基礎式!N176</f>
        <v>2.6890378841805229E-2</v>
      </c>
      <c r="E131" s="30">
        <v>0</v>
      </c>
      <c r="F131" s="3">
        <f t="shared" si="59"/>
        <v>0</v>
      </c>
      <c r="G131" s="2">
        <f t="shared" si="60"/>
        <v>1.5</v>
      </c>
      <c r="H131" s="4">
        <f t="shared" si="61"/>
        <v>0</v>
      </c>
      <c r="I131" s="16">
        <f t="shared" si="55"/>
        <v>-2.1000000000000005</v>
      </c>
      <c r="J131" s="2">
        <f t="shared" ca="1" si="56"/>
        <v>1.5268903788418053</v>
      </c>
      <c r="K131" s="4">
        <f t="shared" si="57"/>
        <v>0</v>
      </c>
      <c r="N131" s="25">
        <f t="array" aca="1" ref="N131:P131" ca="1">MMULT(I131:K131,$N$13:$P$15)</f>
        <v>-1.0500000000000005</v>
      </c>
      <c r="O131" s="26">
        <f ca="1"/>
        <v>2.2316525308447095</v>
      </c>
      <c r="P131" s="27">
        <f ca="1"/>
        <v>-0.81155481057909784</v>
      </c>
      <c r="S131" s="32">
        <f t="shared" ca="1" si="58"/>
        <v>-1.0500000000000005</v>
      </c>
      <c r="T131" s="26"/>
      <c r="U131" s="26"/>
      <c r="V131" s="26"/>
      <c r="W131" s="26"/>
      <c r="X131" s="26"/>
      <c r="Y131" s="27"/>
      <c r="Z131" t="s">
        <v>94</v>
      </c>
      <c r="AA131" s="20">
        <f>C228</f>
        <v>-3</v>
      </c>
      <c r="AB131" s="16">
        <f>D228</f>
        <v>1.5</v>
      </c>
      <c r="AC131" s="2"/>
      <c r="AD131" s="4"/>
    </row>
    <row r="132" spans="3:30" x14ac:dyDescent="0.15">
      <c r="C132" s="3">
        <f t="shared" si="54"/>
        <v>-1.8000000000000005</v>
      </c>
      <c r="D132" s="2">
        <f ca="1">基礎式!N177</f>
        <v>6.3654320333049116E-2</v>
      </c>
      <c r="E132" s="30">
        <v>0</v>
      </c>
      <c r="F132" s="3">
        <f t="shared" si="59"/>
        <v>0</v>
      </c>
      <c r="G132" s="2">
        <f t="shared" si="60"/>
        <v>1.5</v>
      </c>
      <c r="H132" s="4">
        <f t="shared" si="61"/>
        <v>0</v>
      </c>
      <c r="I132" s="16">
        <f t="shared" si="55"/>
        <v>-1.8000000000000005</v>
      </c>
      <c r="J132" s="2">
        <f t="shared" ca="1" si="56"/>
        <v>1.5636543203330491</v>
      </c>
      <c r="K132" s="4">
        <f t="shared" si="57"/>
        <v>0</v>
      </c>
      <c r="N132" s="25">
        <f t="array" aca="1" ref="N132:P132" ca="1">MMULT(I132:K132,$N$13:$P$15)</f>
        <v>-0.90000000000000047</v>
      </c>
      <c r="O132" s="26">
        <f ca="1"/>
        <v>2.1335872275517058</v>
      </c>
      <c r="P132" s="27">
        <f ca="1"/>
        <v>-0.56817283983347588</v>
      </c>
      <c r="S132" s="32">
        <f t="shared" ca="1" si="58"/>
        <v>-0.90000000000000047</v>
      </c>
      <c r="T132" s="26"/>
      <c r="U132" s="26"/>
      <c r="V132" s="26"/>
      <c r="W132" s="26"/>
      <c r="X132" s="26"/>
      <c r="Y132" s="27"/>
      <c r="AA132" s="20">
        <f>C229</f>
        <v>3</v>
      </c>
      <c r="AB132" s="16">
        <f>D229</f>
        <v>1.5</v>
      </c>
      <c r="AC132" s="2"/>
      <c r="AD132" s="4"/>
    </row>
    <row r="133" spans="3:30" x14ac:dyDescent="0.15">
      <c r="C133" s="3">
        <f t="shared" si="54"/>
        <v>-1.5000000000000004</v>
      </c>
      <c r="D133" s="2">
        <f ca="1">基礎式!N178</f>
        <v>0.11896437582935029</v>
      </c>
      <c r="E133" s="30">
        <v>0</v>
      </c>
      <c r="F133" s="3">
        <f t="shared" si="59"/>
        <v>0</v>
      </c>
      <c r="G133" s="2">
        <f t="shared" si="60"/>
        <v>1.5</v>
      </c>
      <c r="H133" s="4">
        <f t="shared" si="61"/>
        <v>0</v>
      </c>
      <c r="I133" s="16">
        <f t="shared" si="55"/>
        <v>-1.5000000000000004</v>
      </c>
      <c r="J133" s="2">
        <f t="shared" ca="1" si="56"/>
        <v>1.6189643758293504</v>
      </c>
      <c r="K133" s="4">
        <f t="shared" si="57"/>
        <v>0</v>
      </c>
      <c r="N133" s="25">
        <f t="array" aca="1" ref="N133:P133" ca="1">MMULT(I133:K133,$N$13:$P$15)</f>
        <v>-0.75000000000000044</v>
      </c>
      <c r="O133" s="26">
        <f ca="1"/>
        <v>2.051583330128564</v>
      </c>
      <c r="P133" s="27">
        <f ca="1"/>
        <v>-0.31551781208532537</v>
      </c>
      <c r="S133" s="32">
        <f t="shared" ca="1" si="58"/>
        <v>-0.75000000000000044</v>
      </c>
      <c r="T133" s="26"/>
      <c r="U133" s="26"/>
      <c r="V133" s="26"/>
      <c r="W133" s="26"/>
      <c r="X133" s="26"/>
      <c r="Y133" s="27"/>
      <c r="AA133" s="20"/>
      <c r="AB133" s="16"/>
      <c r="AC133" s="2"/>
      <c r="AD133" s="4"/>
    </row>
    <row r="134" spans="3:30" x14ac:dyDescent="0.15">
      <c r="C134" s="3">
        <f t="shared" si="54"/>
        <v>-1.2000000000000004</v>
      </c>
      <c r="D134" s="2">
        <f ca="1">基礎式!N179</f>
        <v>0.17114942115633786</v>
      </c>
      <c r="E134" s="30">
        <v>0</v>
      </c>
      <c r="F134" s="3">
        <f t="shared" si="59"/>
        <v>0</v>
      </c>
      <c r="G134" s="2">
        <f t="shared" si="60"/>
        <v>1.5</v>
      </c>
      <c r="H134" s="4">
        <f t="shared" si="61"/>
        <v>0</v>
      </c>
      <c r="I134" s="16">
        <f t="shared" si="55"/>
        <v>-1.2000000000000004</v>
      </c>
      <c r="J134" s="2">
        <f t="shared" ca="1" si="56"/>
        <v>1.6711494211563378</v>
      </c>
      <c r="K134" s="4">
        <f t="shared" si="57"/>
        <v>0</v>
      </c>
      <c r="N134" s="25">
        <f t="array" aca="1" ref="N134:P134" ca="1">MMULT(I134:K134,$N$13:$P$15)</f>
        <v>-0.60000000000000031</v>
      </c>
      <c r="O134" s="26">
        <f ca="1"/>
        <v>1.9668730945117117</v>
      </c>
      <c r="P134" s="27">
        <f ca="1"/>
        <v>-6.4425289421831566E-2</v>
      </c>
      <c r="S134" s="32">
        <f t="shared" ca="1" si="58"/>
        <v>-0.60000000000000031</v>
      </c>
      <c r="T134" s="26"/>
      <c r="U134" s="26"/>
      <c r="V134" s="26"/>
      <c r="W134" s="26"/>
      <c r="X134" s="26"/>
      <c r="Y134" s="27"/>
      <c r="Z134" t="s">
        <v>95</v>
      </c>
      <c r="AA134" s="20">
        <f>C231</f>
        <v>-3</v>
      </c>
      <c r="AB134" s="16">
        <f>D231</f>
        <v>2.5</v>
      </c>
      <c r="AC134" s="2"/>
      <c r="AD134" s="4"/>
    </row>
    <row r="135" spans="3:30" x14ac:dyDescent="0.15">
      <c r="C135" s="3">
        <f t="shared" si="54"/>
        <v>-0.90000000000000036</v>
      </c>
      <c r="D135" s="2">
        <f ca="1">基礎式!N180</f>
        <v>0.18076047963643616</v>
      </c>
      <c r="E135" s="30">
        <v>0</v>
      </c>
      <c r="F135" s="3">
        <f t="shared" si="59"/>
        <v>0</v>
      </c>
      <c r="G135" s="2">
        <f t="shared" si="60"/>
        <v>1.5</v>
      </c>
      <c r="H135" s="4">
        <f t="shared" si="61"/>
        <v>0</v>
      </c>
      <c r="I135" s="16">
        <f t="shared" si="55"/>
        <v>-0.90000000000000036</v>
      </c>
      <c r="J135" s="2">
        <f t="shared" ca="1" si="56"/>
        <v>1.6807604796364362</v>
      </c>
      <c r="K135" s="4">
        <f t="shared" si="57"/>
        <v>0</v>
      </c>
      <c r="N135" s="25">
        <f t="array" aca="1" ref="N135:P135" ca="1">MMULT(I135:K135,$N$13:$P$15)</f>
        <v>-0.45000000000000029</v>
      </c>
      <c r="O135" s="26">
        <f ca="1"/>
        <v>1.8452927047450689</v>
      </c>
      <c r="P135" s="27">
        <f ca="1"/>
        <v>0.1653802398182177</v>
      </c>
      <c r="S135" s="32">
        <f t="shared" ca="1" si="58"/>
        <v>-0.45000000000000029</v>
      </c>
      <c r="T135" s="26"/>
      <c r="U135" s="26"/>
      <c r="V135" s="26"/>
      <c r="W135" s="26"/>
      <c r="X135" s="26"/>
      <c r="Y135" s="27"/>
      <c r="AA135" s="20">
        <f>C232</f>
        <v>3</v>
      </c>
      <c r="AB135" s="16">
        <f>D232</f>
        <v>2.5</v>
      </c>
      <c r="AC135" s="2"/>
      <c r="AD135" s="4"/>
    </row>
    <row r="136" spans="3:30" x14ac:dyDescent="0.15">
      <c r="C136" s="3">
        <f t="shared" si="54"/>
        <v>-0.60000000000000031</v>
      </c>
      <c r="D136" s="2">
        <f ca="1">基礎式!N181</f>
        <v>0.12599505016394247</v>
      </c>
      <c r="E136" s="30">
        <v>0</v>
      </c>
      <c r="F136" s="3">
        <f t="shared" si="59"/>
        <v>0</v>
      </c>
      <c r="G136" s="2">
        <f t="shared" si="60"/>
        <v>1.5</v>
      </c>
      <c r="H136" s="4">
        <f t="shared" si="61"/>
        <v>0</v>
      </c>
      <c r="I136" s="16">
        <f t="shared" si="55"/>
        <v>-0.60000000000000031</v>
      </c>
      <c r="J136" s="2">
        <f t="shared" ca="1" si="56"/>
        <v>1.6259950501639424</v>
      </c>
      <c r="K136" s="4">
        <f t="shared" si="57"/>
        <v>0</v>
      </c>
      <c r="N136" s="25">
        <f t="array" aca="1" ref="N136:P136" ca="1">MMULT(I136:K136,$N$13:$P$15)</f>
        <v>-0.30000000000000021</v>
      </c>
      <c r="O136" s="26">
        <f ca="1"/>
        <v>1.6679606410050587</v>
      </c>
      <c r="P136" s="27">
        <f ca="1"/>
        <v>0.36299752508197086</v>
      </c>
      <c r="S136" s="32">
        <f t="shared" ca="1" si="58"/>
        <v>-0.30000000000000021</v>
      </c>
      <c r="T136" s="26"/>
      <c r="U136" s="26"/>
      <c r="V136" s="26"/>
      <c r="W136" s="26"/>
      <c r="X136" s="26"/>
      <c r="Y136" s="27"/>
      <c r="AA136" s="20"/>
      <c r="AB136" s="16"/>
      <c r="AC136" s="2"/>
      <c r="AD136" s="4"/>
    </row>
    <row r="137" spans="3:30" x14ac:dyDescent="0.15">
      <c r="C137" s="3">
        <f t="shared" si="54"/>
        <v>-0.30000000000000032</v>
      </c>
      <c r="D137" s="2">
        <f ca="1">基礎式!N182</f>
        <v>4.1262259170779247E-2</v>
      </c>
      <c r="E137" s="30">
        <v>0</v>
      </c>
      <c r="F137" s="3">
        <f t="shared" si="59"/>
        <v>0</v>
      </c>
      <c r="G137" s="2">
        <f t="shared" si="60"/>
        <v>1.5</v>
      </c>
      <c r="H137" s="4">
        <f t="shared" si="61"/>
        <v>0</v>
      </c>
      <c r="I137" s="16">
        <f t="shared" si="55"/>
        <v>-0.30000000000000032</v>
      </c>
      <c r="J137" s="2">
        <f t="shared" ca="1" si="56"/>
        <v>1.5412622591707792</v>
      </c>
      <c r="K137" s="4">
        <f t="shared" si="57"/>
        <v>0</v>
      </c>
      <c r="N137" s="25">
        <f t="array" aca="1" ref="N137:P137" ca="1">MMULT(I137:K137,$N$13:$P$15)</f>
        <v>-0.15000000000000019</v>
      </c>
      <c r="O137" s="26">
        <f ca="1"/>
        <v>1.4646760809037562</v>
      </c>
      <c r="P137" s="27">
        <f ca="1"/>
        <v>0.54563112958538929</v>
      </c>
      <c r="S137" s="32">
        <f t="shared" ca="1" si="58"/>
        <v>-0.15000000000000019</v>
      </c>
      <c r="T137" s="26"/>
      <c r="U137" s="26"/>
      <c r="V137" s="26"/>
      <c r="W137" s="26"/>
      <c r="X137" s="26"/>
      <c r="Y137" s="27"/>
      <c r="Z137" t="s">
        <v>96</v>
      </c>
      <c r="AA137" s="20">
        <f>C234</f>
        <v>-3</v>
      </c>
      <c r="AB137" s="16">
        <f>D234</f>
        <v>-1</v>
      </c>
      <c r="AC137" s="2"/>
      <c r="AD137" s="4"/>
    </row>
    <row r="138" spans="3:30" ht="14.25" thickBot="1" x14ac:dyDescent="0.2">
      <c r="C138" s="3">
        <f t="shared" si="54"/>
        <v>0</v>
      </c>
      <c r="D138" s="2">
        <f ca="1">基礎式!N183</f>
        <v>0</v>
      </c>
      <c r="E138" s="30">
        <v>0</v>
      </c>
      <c r="F138" s="3">
        <f t="shared" si="59"/>
        <v>0</v>
      </c>
      <c r="G138" s="2">
        <f t="shared" si="60"/>
        <v>1.5</v>
      </c>
      <c r="H138" s="4">
        <f t="shared" si="61"/>
        <v>0</v>
      </c>
      <c r="I138" s="16">
        <f t="shared" si="55"/>
        <v>0</v>
      </c>
      <c r="J138" s="2">
        <f t="shared" ca="1" si="56"/>
        <v>1.5</v>
      </c>
      <c r="K138" s="4">
        <f t="shared" si="57"/>
        <v>0</v>
      </c>
      <c r="N138" s="25">
        <f t="array" aca="1" ref="N138:P138" ca="1">MMULT(I138:K138,$N$13:$P$15)</f>
        <v>0</v>
      </c>
      <c r="O138" s="26">
        <f ca="1"/>
        <v>1.299038105676658</v>
      </c>
      <c r="P138" s="27">
        <f ca="1"/>
        <v>0.74999999999999989</v>
      </c>
      <c r="S138" s="32">
        <f t="shared" ca="1" si="58"/>
        <v>0</v>
      </c>
      <c r="T138" s="26"/>
      <c r="U138" s="26"/>
      <c r="V138" s="26"/>
      <c r="W138" s="26"/>
      <c r="X138" s="26"/>
      <c r="Y138" s="27"/>
      <c r="AA138" s="21">
        <f>C235</f>
        <v>3</v>
      </c>
      <c r="AB138" s="17">
        <f>D235</f>
        <v>-1</v>
      </c>
      <c r="AC138" s="6"/>
      <c r="AD138" s="7"/>
    </row>
    <row r="139" spans="3:30" x14ac:dyDescent="0.15">
      <c r="C139" s="3">
        <f t="shared" si="54"/>
        <v>0.3</v>
      </c>
      <c r="D139" s="2">
        <f ca="1">基礎式!N184</f>
        <v>4.1262259170779178E-2</v>
      </c>
      <c r="E139" s="30">
        <v>0</v>
      </c>
      <c r="F139" s="3">
        <f t="shared" si="59"/>
        <v>0</v>
      </c>
      <c r="G139" s="2">
        <f t="shared" si="60"/>
        <v>1.5</v>
      </c>
      <c r="H139" s="4">
        <f t="shared" si="61"/>
        <v>0</v>
      </c>
      <c r="I139" s="16">
        <f t="shared" si="55"/>
        <v>0.3</v>
      </c>
      <c r="J139" s="2">
        <f t="shared" ca="1" si="56"/>
        <v>1.5412622591707792</v>
      </c>
      <c r="K139" s="4">
        <f t="shared" si="57"/>
        <v>0</v>
      </c>
      <c r="N139" s="25">
        <f t="array" aca="1" ref="N139:P139" ca="1">MMULT(I139:K139,$N$13:$P$15)</f>
        <v>0.15000000000000002</v>
      </c>
      <c r="O139" s="26">
        <f ca="1"/>
        <v>1.2048684597684245</v>
      </c>
      <c r="P139" s="27">
        <f ca="1"/>
        <v>0.99563112958538946</v>
      </c>
      <c r="S139" s="32">
        <f t="shared" ca="1" si="58"/>
        <v>0.15000000000000002</v>
      </c>
      <c r="T139" s="26"/>
      <c r="U139" s="26"/>
      <c r="V139" s="26"/>
      <c r="W139" s="26"/>
      <c r="X139" s="26"/>
      <c r="Y139" s="27"/>
    </row>
    <row r="140" spans="3:30" x14ac:dyDescent="0.15">
      <c r="C140" s="3">
        <f t="shared" si="54"/>
        <v>0.6</v>
      </c>
      <c r="D140" s="2">
        <f ca="1">基礎式!N185</f>
        <v>0.1259950501639423</v>
      </c>
      <c r="E140" s="30">
        <v>0</v>
      </c>
      <c r="F140" s="3">
        <f t="shared" si="59"/>
        <v>0</v>
      </c>
      <c r="G140" s="2">
        <f t="shared" si="60"/>
        <v>1.5</v>
      </c>
      <c r="H140" s="4">
        <f t="shared" si="61"/>
        <v>0</v>
      </c>
      <c r="I140" s="16">
        <f t="shared" si="55"/>
        <v>0.6</v>
      </c>
      <c r="J140" s="2">
        <f t="shared" ca="1" si="56"/>
        <v>1.6259950501639424</v>
      </c>
      <c r="K140" s="4">
        <f t="shared" si="57"/>
        <v>0</v>
      </c>
      <c r="N140" s="25">
        <f t="array" aca="1" ref="N140:P140" ca="1">MMULT(I140:K140,$N$13:$P$15)</f>
        <v>0.30000000000000004</v>
      </c>
      <c r="O140" s="26">
        <f ca="1"/>
        <v>1.1483453987343955</v>
      </c>
      <c r="P140" s="27">
        <f ca="1"/>
        <v>1.2629975250819712</v>
      </c>
      <c r="S140" s="32">
        <f t="shared" ca="1" si="58"/>
        <v>0.30000000000000004</v>
      </c>
      <c r="T140" s="26"/>
      <c r="U140" s="26"/>
      <c r="V140" s="26"/>
      <c r="W140" s="26"/>
      <c r="X140" s="26"/>
      <c r="Y140" s="27"/>
    </row>
    <row r="141" spans="3:30" x14ac:dyDescent="0.15">
      <c r="C141" s="3">
        <f t="shared" si="54"/>
        <v>0.89999999999999991</v>
      </c>
      <c r="D141" s="2">
        <f ca="1">基礎式!N186</f>
        <v>0.18076047963643616</v>
      </c>
      <c r="E141" s="30">
        <v>0</v>
      </c>
      <c r="F141" s="3">
        <f t="shared" si="59"/>
        <v>0</v>
      </c>
      <c r="G141" s="2">
        <f t="shared" si="60"/>
        <v>1.5</v>
      </c>
      <c r="H141" s="4">
        <f t="shared" si="61"/>
        <v>0</v>
      </c>
      <c r="I141" s="16">
        <f t="shared" si="55"/>
        <v>0.89999999999999991</v>
      </c>
      <c r="J141" s="2">
        <f t="shared" ca="1" si="56"/>
        <v>1.6807604796364362</v>
      </c>
      <c r="K141" s="4">
        <f t="shared" si="57"/>
        <v>0</v>
      </c>
      <c r="N141" s="25">
        <f t="array" aca="1" ref="N141:P141" ca="1">MMULT(I141:K141,$N$13:$P$15)</f>
        <v>0.45000000000000007</v>
      </c>
      <c r="O141" s="26">
        <f ca="1"/>
        <v>1.0658698413390741</v>
      </c>
      <c r="P141" s="27">
        <f ca="1"/>
        <v>1.5153802398182179</v>
      </c>
      <c r="S141" s="32">
        <f t="shared" ca="1" si="58"/>
        <v>0.45000000000000007</v>
      </c>
      <c r="T141" s="26"/>
      <c r="U141" s="26"/>
      <c r="V141" s="26"/>
      <c r="W141" s="26"/>
      <c r="X141" s="26"/>
      <c r="Y141" s="27"/>
    </row>
    <row r="142" spans="3:30" x14ac:dyDescent="0.15">
      <c r="C142" s="3">
        <f t="shared" si="54"/>
        <v>1.2</v>
      </c>
      <c r="D142" s="2">
        <f ca="1">基礎式!N187</f>
        <v>0.17114942115633786</v>
      </c>
      <c r="E142" s="30">
        <v>0</v>
      </c>
      <c r="F142" s="3">
        <f t="shared" si="59"/>
        <v>0</v>
      </c>
      <c r="G142" s="2">
        <f t="shared" si="60"/>
        <v>1.5</v>
      </c>
      <c r="H142" s="4">
        <f t="shared" si="61"/>
        <v>0</v>
      </c>
      <c r="I142" s="16">
        <f t="shared" si="55"/>
        <v>1.2</v>
      </c>
      <c r="J142" s="2">
        <f t="shared" ca="1" si="56"/>
        <v>1.6711494211563378</v>
      </c>
      <c r="K142" s="4">
        <f t="shared" si="57"/>
        <v>0</v>
      </c>
      <c r="N142" s="25">
        <f t="array" aca="1" ref="N142:P142" ca="1">MMULT(I142:K142,$N$13:$P$15)</f>
        <v>0.60000000000000009</v>
      </c>
      <c r="O142" s="26">
        <f ca="1"/>
        <v>0.92764260997038539</v>
      </c>
      <c r="P142" s="27">
        <f ca="1"/>
        <v>1.7355747105781687</v>
      </c>
      <c r="S142" s="32">
        <f t="shared" ca="1" si="58"/>
        <v>0.60000000000000009</v>
      </c>
      <c r="T142" s="26"/>
      <c r="U142" s="26"/>
      <c r="V142" s="26"/>
      <c r="W142" s="26"/>
      <c r="X142" s="26"/>
      <c r="Y142" s="27"/>
    </row>
    <row r="143" spans="3:30" x14ac:dyDescent="0.15">
      <c r="C143" s="3">
        <f t="shared" si="54"/>
        <v>1.5</v>
      </c>
      <c r="D143" s="2">
        <f ca="1">基礎式!N188</f>
        <v>0.11896437582935032</v>
      </c>
      <c r="E143" s="30">
        <v>0</v>
      </c>
      <c r="F143" s="3">
        <f t="shared" si="59"/>
        <v>0</v>
      </c>
      <c r="G143" s="2">
        <f t="shared" si="60"/>
        <v>1.5</v>
      </c>
      <c r="H143" s="4">
        <f t="shared" si="61"/>
        <v>0</v>
      </c>
      <c r="I143" s="16">
        <f t="shared" si="55"/>
        <v>1.5</v>
      </c>
      <c r="J143" s="2">
        <f t="shared" ca="1" si="56"/>
        <v>1.6189643758293504</v>
      </c>
      <c r="K143" s="4">
        <f t="shared" si="57"/>
        <v>0</v>
      </c>
      <c r="N143" s="25">
        <f t="array" aca="1" ref="N143:P143" ca="1">MMULT(I143:K143,$N$13:$P$15)</f>
        <v>0.75000000000000022</v>
      </c>
      <c r="O143" s="26">
        <f ca="1"/>
        <v>0.75254522445190608</v>
      </c>
      <c r="P143" s="27">
        <f ca="1"/>
        <v>1.934482187914675</v>
      </c>
      <c r="S143" s="32">
        <f t="shared" ca="1" si="58"/>
        <v>0.75000000000000022</v>
      </c>
      <c r="T143" s="26"/>
      <c r="U143" s="26"/>
      <c r="V143" s="26"/>
      <c r="W143" s="26"/>
      <c r="X143" s="26"/>
      <c r="Y143" s="27"/>
    </row>
    <row r="144" spans="3:30" x14ac:dyDescent="0.15">
      <c r="C144" s="3">
        <f t="shared" si="54"/>
        <v>1.8</v>
      </c>
      <c r="D144" s="2">
        <f ca="1">基礎式!N189</f>
        <v>6.3654320333049186E-2</v>
      </c>
      <c r="E144" s="30">
        <v>0</v>
      </c>
      <c r="F144" s="3">
        <f t="shared" si="59"/>
        <v>0</v>
      </c>
      <c r="G144" s="2">
        <f t="shared" si="60"/>
        <v>1.5</v>
      </c>
      <c r="H144" s="4">
        <f t="shared" si="61"/>
        <v>0</v>
      </c>
      <c r="I144" s="16">
        <f t="shared" si="55"/>
        <v>1.8</v>
      </c>
      <c r="J144" s="2">
        <f t="shared" ca="1" si="56"/>
        <v>1.5636543203330491</v>
      </c>
      <c r="K144" s="4">
        <f t="shared" si="57"/>
        <v>0</v>
      </c>
      <c r="N144" s="25">
        <f t="array" aca="1" ref="N144:P144" ca="1">MMULT(I144:K144,$N$13:$P$15)</f>
        <v>0.90000000000000024</v>
      </c>
      <c r="O144" s="26">
        <f ca="1"/>
        <v>0.57474150073971619</v>
      </c>
      <c r="P144" s="27">
        <f ca="1"/>
        <v>2.1318271601665244</v>
      </c>
      <c r="S144" s="32">
        <f t="shared" ca="1" si="58"/>
        <v>0.90000000000000024</v>
      </c>
      <c r="T144" s="26"/>
      <c r="U144" s="26"/>
      <c r="V144" s="26"/>
      <c r="W144" s="26"/>
      <c r="X144" s="26"/>
      <c r="Y144" s="27"/>
    </row>
    <row r="145" spans="2:25" x14ac:dyDescent="0.15">
      <c r="C145" s="3">
        <f t="shared" si="54"/>
        <v>2.1</v>
      </c>
      <c r="D145" s="2">
        <f ca="1">基礎式!N190</f>
        <v>2.6890378841805285E-2</v>
      </c>
      <c r="E145" s="30">
        <v>0</v>
      </c>
      <c r="F145" s="3">
        <f t="shared" si="59"/>
        <v>0</v>
      </c>
      <c r="G145" s="2">
        <f t="shared" si="60"/>
        <v>1.5</v>
      </c>
      <c r="H145" s="4">
        <f t="shared" si="61"/>
        <v>0</v>
      </c>
      <c r="I145" s="16">
        <f t="shared" si="55"/>
        <v>2.1</v>
      </c>
      <c r="J145" s="2">
        <f t="shared" ca="1" si="56"/>
        <v>1.5268903788418053</v>
      </c>
      <c r="K145" s="4">
        <f t="shared" si="57"/>
        <v>0</v>
      </c>
      <c r="N145" s="25">
        <f t="array" aca="1" ref="N145:P145" ca="1">MMULT(I145:K145,$N$13:$P$15)</f>
        <v>1.0500000000000003</v>
      </c>
      <c r="O145" s="26">
        <f ca="1"/>
        <v>0.41299918289738857</v>
      </c>
      <c r="P145" s="27">
        <f ca="1"/>
        <v>2.3384451894209026</v>
      </c>
      <c r="S145" s="32">
        <f t="shared" ca="1" si="58"/>
        <v>1.0500000000000003</v>
      </c>
      <c r="T145" s="26"/>
      <c r="U145" s="26"/>
      <c r="V145" s="26"/>
      <c r="W145" s="26"/>
      <c r="X145" s="26"/>
      <c r="Y145" s="27"/>
    </row>
    <row r="146" spans="2:25" x14ac:dyDescent="0.15">
      <c r="C146" s="3">
        <f t="shared" si="54"/>
        <v>2.4</v>
      </c>
      <c r="D146" s="2">
        <f ca="1">基礎式!N191</f>
        <v>9.1050694789438294E-3</v>
      </c>
      <c r="E146" s="30">
        <v>0</v>
      </c>
      <c r="F146" s="3">
        <f t="shared" si="59"/>
        <v>0</v>
      </c>
      <c r="G146" s="2">
        <f t="shared" si="60"/>
        <v>1.5</v>
      </c>
      <c r="H146" s="4">
        <f t="shared" si="61"/>
        <v>0</v>
      </c>
      <c r="I146" s="16">
        <f t="shared" si="55"/>
        <v>2.4</v>
      </c>
      <c r="J146" s="2">
        <f t="shared" ca="1" si="56"/>
        <v>1.5091050694789439</v>
      </c>
      <c r="K146" s="4">
        <f t="shared" si="57"/>
        <v>0</v>
      </c>
      <c r="N146" s="25">
        <f t="array" aca="1" ref="N146:P146" ca="1">MMULT(I146:K146,$N$13:$P$15)</f>
        <v>1.2000000000000002</v>
      </c>
      <c r="O146" s="26">
        <f ca="1"/>
        <v>0.26769284260731974</v>
      </c>
      <c r="P146" s="27">
        <f ca="1"/>
        <v>2.5545525347394715</v>
      </c>
      <c r="S146" s="32">
        <f t="shared" ca="1" si="58"/>
        <v>1.2000000000000002</v>
      </c>
      <c r="T146" s="26"/>
      <c r="U146" s="26"/>
      <c r="V146" s="26"/>
      <c r="W146" s="26"/>
      <c r="X146" s="26"/>
      <c r="Y146" s="27"/>
    </row>
    <row r="147" spans="2:25" x14ac:dyDescent="0.15">
      <c r="C147" s="3">
        <f t="shared" si="54"/>
        <v>2.6999999999999997</v>
      </c>
      <c r="D147" s="2">
        <f ca="1">基礎式!N192</f>
        <v>2.4952711865956064E-3</v>
      </c>
      <c r="E147" s="30">
        <v>0</v>
      </c>
      <c r="F147" s="3">
        <f t="shared" si="59"/>
        <v>0</v>
      </c>
      <c r="G147" s="2">
        <f t="shared" si="60"/>
        <v>1.5</v>
      </c>
      <c r="H147" s="4">
        <f t="shared" si="61"/>
        <v>0</v>
      </c>
      <c r="I147" s="16">
        <f t="shared" si="55"/>
        <v>2.6999999999999997</v>
      </c>
      <c r="J147" s="2">
        <f t="shared" ca="1" si="56"/>
        <v>1.5024952711865955</v>
      </c>
      <c r="K147" s="4">
        <f t="shared" si="57"/>
        <v>0</v>
      </c>
      <c r="N147" s="25">
        <f t="array" aca="1" ref="N147:P147" ca="1">MMULT(I147:K147,$N$13:$P$15)</f>
        <v>1.35</v>
      </c>
      <c r="O147" s="26">
        <f ca="1"/>
        <v>0.13206477880458922</v>
      </c>
      <c r="P147" s="27">
        <f ca="1"/>
        <v>2.7762476355932977</v>
      </c>
      <c r="S147" s="32">
        <f t="shared" ca="1" si="58"/>
        <v>1.35</v>
      </c>
      <c r="T147" s="26"/>
      <c r="U147" s="26"/>
      <c r="V147" s="26"/>
      <c r="W147" s="26"/>
      <c r="X147" s="26"/>
      <c r="Y147" s="27"/>
    </row>
    <row r="148" spans="2:25" x14ac:dyDescent="0.15">
      <c r="C148" s="3">
        <f>C126</f>
        <v>2.9999999999999996</v>
      </c>
      <c r="D148" s="2">
        <f ca="1">基礎式!N193</f>
        <v>5.5717185303491568E-4</v>
      </c>
      <c r="E148" s="30">
        <v>0</v>
      </c>
      <c r="F148" s="3">
        <f t="shared" si="59"/>
        <v>0</v>
      </c>
      <c r="G148" s="2">
        <f t="shared" si="60"/>
        <v>1.5</v>
      </c>
      <c r="H148" s="4">
        <f t="shared" si="61"/>
        <v>0</v>
      </c>
      <c r="I148" s="16">
        <f t="shared" si="55"/>
        <v>2.9999999999999996</v>
      </c>
      <c r="J148" s="2">
        <f t="shared" ca="1" si="56"/>
        <v>1.5005571718530348</v>
      </c>
      <c r="K148" s="4">
        <f t="shared" si="57"/>
        <v>0</v>
      </c>
      <c r="N148" s="25">
        <f t="array" aca="1" ref="N148:P148" ca="1">MMULT(I148:K148,$N$13:$P$15)</f>
        <v>1.5</v>
      </c>
      <c r="O148" s="26">
        <f ca="1"/>
        <v>4.8252497900236335E-4</v>
      </c>
      <c r="P148" s="27">
        <f ca="1"/>
        <v>3.0002785859265169</v>
      </c>
      <c r="S148" s="32">
        <f t="shared" ca="1" si="58"/>
        <v>1.5</v>
      </c>
      <c r="T148" s="26"/>
      <c r="U148" s="26"/>
      <c r="V148" s="26"/>
      <c r="W148" s="26"/>
      <c r="X148" s="26"/>
      <c r="Y148" s="27"/>
    </row>
    <row r="149" spans="2:25" x14ac:dyDescent="0.15">
      <c r="C149" s="3"/>
      <c r="D149" s="2"/>
      <c r="E149" s="30"/>
      <c r="F149" s="3"/>
      <c r="G149" s="2"/>
      <c r="H149" s="4"/>
      <c r="I149" s="16"/>
      <c r="J149" s="2"/>
      <c r="K149" s="4"/>
      <c r="N149" s="25"/>
      <c r="O149" s="26"/>
      <c r="P149" s="27"/>
      <c r="S149" s="32"/>
      <c r="T149" s="26"/>
      <c r="U149" s="26"/>
      <c r="V149" s="26"/>
      <c r="W149" s="26"/>
      <c r="X149" s="26"/>
      <c r="Y149" s="27"/>
    </row>
    <row r="150" spans="2:25" x14ac:dyDescent="0.15">
      <c r="B150" t="s">
        <v>89</v>
      </c>
      <c r="C150" s="3">
        <f>C128</f>
        <v>-3</v>
      </c>
      <c r="D150" s="2">
        <f ca="1">基礎式!O173</f>
        <v>1.1182129550492371E-3</v>
      </c>
      <c r="E150" s="30">
        <v>0</v>
      </c>
      <c r="F150" s="3">
        <v>0</v>
      </c>
      <c r="G150" s="2">
        <v>2.5</v>
      </c>
      <c r="H150" s="4">
        <v>0</v>
      </c>
      <c r="I150" s="16">
        <f>C150+F150</f>
        <v>-3</v>
      </c>
      <c r="J150" s="2">
        <f ca="1">D150+G150</f>
        <v>2.5011182129550491</v>
      </c>
      <c r="K150" s="4">
        <f>E150+H150</f>
        <v>0</v>
      </c>
      <c r="N150" s="25">
        <f t="array" aca="1" ref="N150:P150" ca="1">MMULT(I150:K150,$N$13:$P$15)</f>
        <v>-1.5000000000000004</v>
      </c>
      <c r="O150" s="26">
        <f ca="1"/>
        <v>3.4650700159636676</v>
      </c>
      <c r="P150" s="27">
        <f ca="1"/>
        <v>-0.99944089352247567</v>
      </c>
      <c r="S150" s="32">
        <f ca="1">N150</f>
        <v>-1.5000000000000004</v>
      </c>
      <c r="T150" s="26"/>
      <c r="U150" s="26"/>
      <c r="V150" s="26"/>
      <c r="W150" s="26"/>
      <c r="X150" s="26"/>
      <c r="Y150" s="27"/>
    </row>
    <row r="151" spans="2:25" x14ac:dyDescent="0.15">
      <c r="C151" s="3">
        <f t="shared" ref="C151:C169" si="62">C129</f>
        <v>-2.7</v>
      </c>
      <c r="D151" s="2">
        <f ca="1">基礎式!O174</f>
        <v>3.9452068694760698E-3</v>
      </c>
      <c r="E151" s="30">
        <v>0</v>
      </c>
      <c r="F151" s="3">
        <f>F150</f>
        <v>0</v>
      </c>
      <c r="G151" s="2">
        <f>G150</f>
        <v>2.5</v>
      </c>
      <c r="H151" s="4">
        <f>H150</f>
        <v>0</v>
      </c>
      <c r="I151" s="16">
        <f t="shared" ref="I151:I170" si="63">C151+F151</f>
        <v>-2.7</v>
      </c>
      <c r="J151" s="2">
        <f t="shared" ref="J151:J170" ca="1" si="64">D151+G151</f>
        <v>2.5039452068694761</v>
      </c>
      <c r="K151" s="4">
        <f t="shared" ref="K151:K170" si="65">E151+H151</f>
        <v>0</v>
      </c>
      <c r="N151" s="25">
        <f t="array" aca="1" ref="N151:P151" ca="1">MMULT(I151:K151,$N$13:$P$15)</f>
        <v>-1.3500000000000003</v>
      </c>
      <c r="O151" s="26">
        <f ca="1"/>
        <v>3.3376144539422401</v>
      </c>
      <c r="P151" s="27">
        <f ca="1"/>
        <v>-0.77302739656526254</v>
      </c>
      <c r="S151" s="32">
        <f t="shared" ref="S151:S170" ca="1" si="66">N151</f>
        <v>-1.3500000000000003</v>
      </c>
      <c r="T151" s="26"/>
      <c r="U151" s="26"/>
      <c r="V151" s="26"/>
      <c r="W151" s="26"/>
      <c r="X151" s="26"/>
      <c r="Y151" s="27"/>
    </row>
    <row r="152" spans="2:25" x14ac:dyDescent="0.15">
      <c r="C152" s="3">
        <f t="shared" si="62"/>
        <v>-2.4000000000000004</v>
      </c>
      <c r="D152" s="2">
        <f ca="1">基礎式!O175</f>
        <v>1.0933829006754599E-2</v>
      </c>
      <c r="E152" s="30">
        <v>0</v>
      </c>
      <c r="F152" s="3">
        <f t="shared" ref="F152:F170" si="67">F151</f>
        <v>0</v>
      </c>
      <c r="G152" s="2">
        <f t="shared" ref="G152:G170" si="68">G151</f>
        <v>2.5</v>
      </c>
      <c r="H152" s="4">
        <f t="shared" ref="H152:H170" si="69">H151</f>
        <v>0</v>
      </c>
      <c r="I152" s="16">
        <f t="shared" si="63"/>
        <v>-2.4000000000000004</v>
      </c>
      <c r="J152" s="2">
        <f t="shared" ca="1" si="64"/>
        <v>2.5109338290067544</v>
      </c>
      <c r="K152" s="4">
        <f t="shared" si="65"/>
        <v>0</v>
      </c>
      <c r="N152" s="25">
        <f t="array" aca="1" ref="N152:P152" ca="1">MMULT(I152:K152,$N$13:$P$15)</f>
        <v>-1.2000000000000004</v>
      </c>
      <c r="O152" s="26">
        <f ca="1"/>
        <v>3.2137629676829071</v>
      </c>
      <c r="P152" s="27">
        <f ca="1"/>
        <v>-0.54453308549662327</v>
      </c>
      <c r="S152" s="32">
        <f t="shared" ca="1" si="66"/>
        <v>-1.2000000000000004</v>
      </c>
      <c r="T152" s="26"/>
      <c r="U152" s="26"/>
      <c r="V152" s="26"/>
      <c r="W152" s="26"/>
      <c r="X152" s="26"/>
      <c r="Y152" s="27"/>
    </row>
    <row r="153" spans="2:25" x14ac:dyDescent="0.15">
      <c r="C153" s="3">
        <f t="shared" si="62"/>
        <v>-2.1000000000000005</v>
      </c>
      <c r="D153" s="2">
        <f ca="1">基礎式!O176</f>
        <v>2.3305147436020579E-2</v>
      </c>
      <c r="E153" s="30">
        <v>0</v>
      </c>
      <c r="F153" s="3">
        <f t="shared" si="67"/>
        <v>0</v>
      </c>
      <c r="G153" s="2">
        <f t="shared" si="68"/>
        <v>2.5</v>
      </c>
      <c r="H153" s="4">
        <f t="shared" si="69"/>
        <v>0</v>
      </c>
      <c r="I153" s="16">
        <f t="shared" si="63"/>
        <v>-2.1000000000000005</v>
      </c>
      <c r="J153" s="2">
        <f t="shared" ca="1" si="64"/>
        <v>2.5233051474360204</v>
      </c>
      <c r="K153" s="4">
        <f t="shared" si="65"/>
        <v>0</v>
      </c>
      <c r="N153" s="25">
        <f t="array" aca="1" ref="N153:P153" ca="1">MMULT(I153:K153,$N$13:$P$15)</f>
        <v>-1.0500000000000005</v>
      </c>
      <c r="O153" s="26">
        <f ca="1"/>
        <v>3.0945730331532926</v>
      </c>
      <c r="P153" s="27">
        <f ca="1"/>
        <v>-0.31334742628199042</v>
      </c>
      <c r="S153" s="32">
        <f t="shared" ca="1" si="66"/>
        <v>-1.0500000000000005</v>
      </c>
      <c r="T153" s="26"/>
      <c r="U153" s="26"/>
      <c r="V153" s="26"/>
      <c r="W153" s="26"/>
      <c r="X153" s="26"/>
      <c r="Y153" s="27"/>
    </row>
    <row r="154" spans="2:25" x14ac:dyDescent="0.15">
      <c r="C154" s="3">
        <f t="shared" si="62"/>
        <v>-1.8000000000000005</v>
      </c>
      <c r="D154" s="2">
        <f ca="1">基礎式!O177</f>
        <v>3.6874319084290105E-2</v>
      </c>
      <c r="E154" s="30">
        <v>0</v>
      </c>
      <c r="F154" s="3">
        <f t="shared" si="67"/>
        <v>0</v>
      </c>
      <c r="G154" s="2">
        <f t="shared" si="68"/>
        <v>2.5</v>
      </c>
      <c r="H154" s="4">
        <f t="shared" si="69"/>
        <v>0</v>
      </c>
      <c r="I154" s="16">
        <f t="shared" si="63"/>
        <v>-1.8000000000000005</v>
      </c>
      <c r="J154" s="2">
        <f t="shared" ca="1" si="64"/>
        <v>2.5368743190842902</v>
      </c>
      <c r="K154" s="4">
        <f t="shared" si="65"/>
        <v>0</v>
      </c>
      <c r="N154" s="25">
        <f t="array" aca="1" ref="N154:P154" ca="1">MMULT(I154:K154,$N$13:$P$15)</f>
        <v>-0.90000000000000047</v>
      </c>
      <c r="O154" s="26">
        <f ca="1"/>
        <v>2.9764204699413406</v>
      </c>
      <c r="P154" s="27">
        <f ca="1"/>
        <v>-8.1562840457855446E-2</v>
      </c>
      <c r="S154" s="32">
        <f t="shared" ca="1" si="66"/>
        <v>-0.90000000000000047</v>
      </c>
      <c r="T154" s="26"/>
      <c r="U154" s="26"/>
      <c r="V154" s="26"/>
      <c r="W154" s="26"/>
      <c r="X154" s="26"/>
      <c r="Y154" s="27"/>
    </row>
    <row r="155" spans="2:25" x14ac:dyDescent="0.15">
      <c r="C155" s="3">
        <f t="shared" si="62"/>
        <v>-1.5000000000000004</v>
      </c>
      <c r="D155" s="2">
        <f ca="1">基礎式!O178</f>
        <v>4.0480933441931724E-2</v>
      </c>
      <c r="E155" s="30">
        <v>0</v>
      </c>
      <c r="F155" s="3">
        <f t="shared" si="67"/>
        <v>0</v>
      </c>
      <c r="G155" s="2">
        <f t="shared" si="68"/>
        <v>2.5</v>
      </c>
      <c r="H155" s="4">
        <f t="shared" si="69"/>
        <v>0</v>
      </c>
      <c r="I155" s="16">
        <f t="shared" si="63"/>
        <v>-1.5000000000000004</v>
      </c>
      <c r="J155" s="2">
        <f t="shared" ca="1" si="64"/>
        <v>2.5404809334419318</v>
      </c>
      <c r="K155" s="4">
        <f t="shared" si="65"/>
        <v>0</v>
      </c>
      <c r="N155" s="25">
        <f t="array" aca="1" ref="N155:P155" ca="1">MMULT(I155:K155,$N$13:$P$15)</f>
        <v>-0.75000000000000044</v>
      </c>
      <c r="O155" s="26">
        <f ca="1"/>
        <v>2.8496400790290459</v>
      </c>
      <c r="P155" s="27">
        <f ca="1"/>
        <v>0.14524046672096524</v>
      </c>
      <c r="S155" s="32">
        <f t="shared" ca="1" si="66"/>
        <v>-0.75000000000000044</v>
      </c>
      <c r="T155" s="26"/>
      <c r="U155" s="26"/>
      <c r="V155" s="26"/>
      <c r="W155" s="26"/>
      <c r="X155" s="26"/>
      <c r="Y155" s="27"/>
    </row>
    <row r="156" spans="2:25" x14ac:dyDescent="0.15">
      <c r="C156" s="3">
        <f t="shared" si="62"/>
        <v>-1.2000000000000004</v>
      </c>
      <c r="D156" s="2">
        <f ca="1">基礎式!O179</f>
        <v>2.6254796620441036E-2</v>
      </c>
      <c r="E156" s="30">
        <v>0</v>
      </c>
      <c r="F156" s="3">
        <f t="shared" si="67"/>
        <v>0</v>
      </c>
      <c r="G156" s="2">
        <f t="shared" si="68"/>
        <v>2.5</v>
      </c>
      <c r="H156" s="4">
        <f t="shared" si="69"/>
        <v>0</v>
      </c>
      <c r="I156" s="16">
        <f t="shared" si="63"/>
        <v>-1.2000000000000004</v>
      </c>
      <c r="J156" s="2">
        <f t="shared" ca="1" si="64"/>
        <v>2.5262547966204409</v>
      </c>
      <c r="K156" s="4">
        <f t="shared" si="65"/>
        <v>0</v>
      </c>
      <c r="N156" s="25">
        <f t="array" aca="1" ref="N156:P156" ca="1">MMULT(I156:K156,$N$13:$P$15)</f>
        <v>-0.60000000000000031</v>
      </c>
      <c r="O156" s="26">
        <f ca="1"/>
        <v>2.7074160725762555</v>
      </c>
      <c r="P156" s="27">
        <f ca="1"/>
        <v>0.3631273983102199</v>
      </c>
      <c r="S156" s="32">
        <f t="shared" ca="1" si="66"/>
        <v>-0.60000000000000031</v>
      </c>
      <c r="T156" s="26"/>
      <c r="U156" s="26"/>
      <c r="V156" s="26"/>
      <c r="W156" s="26"/>
      <c r="X156" s="26"/>
      <c r="Y156" s="27"/>
    </row>
    <row r="157" spans="2:25" x14ac:dyDescent="0.15">
      <c r="C157" s="3">
        <f t="shared" si="62"/>
        <v>-0.90000000000000036</v>
      </c>
      <c r="D157" s="2">
        <f ca="1">基礎式!O180</f>
        <v>5.3614450904511043E-3</v>
      </c>
      <c r="E157" s="30">
        <v>0</v>
      </c>
      <c r="F157" s="3">
        <f t="shared" si="67"/>
        <v>0</v>
      </c>
      <c r="G157" s="2">
        <f t="shared" si="68"/>
        <v>2.5</v>
      </c>
      <c r="H157" s="4">
        <f t="shared" si="69"/>
        <v>0</v>
      </c>
      <c r="I157" s="16">
        <f t="shared" si="63"/>
        <v>-0.90000000000000036</v>
      </c>
      <c r="J157" s="2">
        <f t="shared" ca="1" si="64"/>
        <v>2.5053614450904509</v>
      </c>
      <c r="K157" s="4">
        <f t="shared" si="65"/>
        <v>0</v>
      </c>
      <c r="N157" s="25">
        <f t="array" aca="1" ref="N157:P157" ca="1">MMULT(I157:K157,$N$13:$P$15)</f>
        <v>-0.45000000000000029</v>
      </c>
      <c r="O157" s="26">
        <f ca="1"/>
        <v>2.5594180888134201</v>
      </c>
      <c r="P157" s="27">
        <f ca="1"/>
        <v>0.57768072254522496</v>
      </c>
      <c r="S157" s="32">
        <f t="shared" ca="1" si="66"/>
        <v>-0.45000000000000029</v>
      </c>
      <c r="T157" s="26"/>
      <c r="U157" s="26"/>
      <c r="V157" s="26"/>
      <c r="W157" s="26"/>
      <c r="X157" s="26"/>
      <c r="Y157" s="27"/>
    </row>
    <row r="158" spans="2:25" x14ac:dyDescent="0.15">
      <c r="C158" s="3">
        <f t="shared" si="62"/>
        <v>-0.60000000000000031</v>
      </c>
      <c r="D158" s="2">
        <f ca="1">基礎式!O181</f>
        <v>1.7149326272314273E-3</v>
      </c>
      <c r="E158" s="30">
        <v>0</v>
      </c>
      <c r="F158" s="3">
        <f t="shared" si="67"/>
        <v>0</v>
      </c>
      <c r="G158" s="2">
        <f t="shared" si="68"/>
        <v>2.5</v>
      </c>
      <c r="H158" s="4">
        <f t="shared" si="69"/>
        <v>0</v>
      </c>
      <c r="I158" s="16">
        <f t="shared" si="63"/>
        <v>-0.60000000000000031</v>
      </c>
      <c r="J158" s="2">
        <f t="shared" ca="1" si="64"/>
        <v>2.5017149326272312</v>
      </c>
      <c r="K158" s="4">
        <f t="shared" si="65"/>
        <v>0</v>
      </c>
      <c r="N158" s="25">
        <f t="array" aca="1" ref="N158:P158" ca="1">MMULT(I158:K158,$N$13:$P$15)</f>
        <v>-0.30000000000000021</v>
      </c>
      <c r="O158" s="26">
        <f ca="1"/>
        <v>2.4263563058173894</v>
      </c>
      <c r="P158" s="27">
        <f ca="1"/>
        <v>0.80085746631361521</v>
      </c>
      <c r="S158" s="32">
        <f t="shared" ca="1" si="66"/>
        <v>-0.30000000000000021</v>
      </c>
      <c r="T158" s="26"/>
      <c r="U158" s="26"/>
      <c r="V158" s="26"/>
      <c r="W158" s="26"/>
      <c r="X158" s="26"/>
      <c r="Y158" s="27"/>
    </row>
    <row r="159" spans="2:25" x14ac:dyDescent="0.15">
      <c r="C159" s="3">
        <f t="shared" si="62"/>
        <v>-0.30000000000000032</v>
      </c>
      <c r="D159" s="2">
        <f ca="1">基礎式!O182</f>
        <v>1.9267182685022137E-2</v>
      </c>
      <c r="E159" s="30">
        <v>0</v>
      </c>
      <c r="F159" s="3">
        <f t="shared" si="67"/>
        <v>0</v>
      </c>
      <c r="G159" s="2">
        <f t="shared" si="68"/>
        <v>2.5</v>
      </c>
      <c r="H159" s="4">
        <f t="shared" si="69"/>
        <v>0</v>
      </c>
      <c r="I159" s="16">
        <f t="shared" si="63"/>
        <v>-0.30000000000000032</v>
      </c>
      <c r="J159" s="2">
        <f t="shared" ca="1" si="64"/>
        <v>2.5192671826850219</v>
      </c>
      <c r="K159" s="4">
        <f t="shared" si="65"/>
        <v>0</v>
      </c>
      <c r="N159" s="25">
        <f t="array" aca="1" ref="N159:P159" ca="1">MMULT(I159:K159,$N$13:$P$15)</f>
        <v>-0.15000000000000019</v>
      </c>
      <c r="O159" s="26">
        <f ca="1"/>
        <v>2.3116531896933474</v>
      </c>
      <c r="P159" s="27">
        <f ca="1"/>
        <v>1.0346335913425104</v>
      </c>
      <c r="S159" s="32">
        <f t="shared" ca="1" si="66"/>
        <v>-0.15000000000000019</v>
      </c>
      <c r="T159" s="26"/>
      <c r="U159" s="26"/>
      <c r="V159" s="26"/>
      <c r="W159" s="26"/>
      <c r="X159" s="26"/>
      <c r="Y159" s="27"/>
    </row>
    <row r="160" spans="2:25" x14ac:dyDescent="0.15">
      <c r="C160" s="3">
        <f t="shared" si="62"/>
        <v>0</v>
      </c>
      <c r="D160" s="2">
        <f ca="1">基礎式!O183</f>
        <v>3.1352849216837529E-2</v>
      </c>
      <c r="E160" s="30">
        <v>0</v>
      </c>
      <c r="F160" s="3">
        <f t="shared" si="67"/>
        <v>0</v>
      </c>
      <c r="G160" s="2">
        <f t="shared" si="68"/>
        <v>2.5</v>
      </c>
      <c r="H160" s="4">
        <f t="shared" si="69"/>
        <v>0</v>
      </c>
      <c r="I160" s="16">
        <f t="shared" si="63"/>
        <v>0</v>
      </c>
      <c r="J160" s="2">
        <f t="shared" ca="1" si="64"/>
        <v>2.5313528492168373</v>
      </c>
      <c r="K160" s="4">
        <f t="shared" si="65"/>
        <v>0</v>
      </c>
      <c r="N160" s="25">
        <f t="array" aca="1" ref="N160:P160" ca="1">MMULT(I160:K160,$N$13:$P$15)</f>
        <v>0</v>
      </c>
      <c r="O160" s="26">
        <f ca="1"/>
        <v>2.1922158733639008</v>
      </c>
      <c r="P160" s="27">
        <f ca="1"/>
        <v>1.2656764246084184</v>
      </c>
      <c r="S160" s="32">
        <f t="shared" ca="1" si="66"/>
        <v>0</v>
      </c>
      <c r="T160" s="26"/>
      <c r="U160" s="26"/>
      <c r="V160" s="26"/>
      <c r="W160" s="26"/>
      <c r="X160" s="26"/>
      <c r="Y160" s="27"/>
    </row>
    <row r="161" spans="2:25" x14ac:dyDescent="0.15">
      <c r="C161" s="3">
        <f t="shared" si="62"/>
        <v>0.3</v>
      </c>
      <c r="D161" s="2">
        <f ca="1">基礎式!O184</f>
        <v>1.9267182685022161E-2</v>
      </c>
      <c r="E161" s="30">
        <v>0</v>
      </c>
      <c r="F161" s="3">
        <f t="shared" si="67"/>
        <v>0</v>
      </c>
      <c r="G161" s="2">
        <f t="shared" si="68"/>
        <v>2.5</v>
      </c>
      <c r="H161" s="4">
        <f t="shared" si="69"/>
        <v>0</v>
      </c>
      <c r="I161" s="16">
        <f t="shared" si="63"/>
        <v>0.3</v>
      </c>
      <c r="J161" s="2">
        <f t="shared" ca="1" si="64"/>
        <v>2.5192671826850224</v>
      </c>
      <c r="K161" s="4">
        <f t="shared" si="65"/>
        <v>0</v>
      </c>
      <c r="N161" s="25">
        <f t="array" aca="1" ref="N161:P161" ca="1">MMULT(I161:K161,$N$13:$P$15)</f>
        <v>0.15000000000000002</v>
      </c>
      <c r="O161" s="26">
        <f ca="1"/>
        <v>2.0518455685580159</v>
      </c>
      <c r="P161" s="27">
        <f ca="1"/>
        <v>1.484633591342511</v>
      </c>
      <c r="S161" s="32">
        <f t="shared" ca="1" si="66"/>
        <v>0.15000000000000002</v>
      </c>
      <c r="T161" s="26"/>
      <c r="U161" s="26"/>
      <c r="V161" s="26"/>
      <c r="W161" s="26"/>
      <c r="X161" s="26"/>
      <c r="Y161" s="27"/>
    </row>
    <row r="162" spans="2:25" x14ac:dyDescent="0.15">
      <c r="C162" s="3">
        <f t="shared" si="62"/>
        <v>0.6</v>
      </c>
      <c r="D162" s="2">
        <f ca="1">基礎式!O185</f>
        <v>1.714932627231438E-3</v>
      </c>
      <c r="E162" s="30">
        <v>0</v>
      </c>
      <c r="F162" s="3">
        <f t="shared" si="67"/>
        <v>0</v>
      </c>
      <c r="G162" s="2">
        <f t="shared" si="68"/>
        <v>2.5</v>
      </c>
      <c r="H162" s="4">
        <f t="shared" si="69"/>
        <v>0</v>
      </c>
      <c r="I162" s="16">
        <f t="shared" si="63"/>
        <v>0.6</v>
      </c>
      <c r="J162" s="2">
        <f t="shared" ca="1" si="64"/>
        <v>2.5017149326272317</v>
      </c>
      <c r="K162" s="4">
        <f t="shared" si="65"/>
        <v>0</v>
      </c>
      <c r="N162" s="25">
        <f t="array" aca="1" ref="N162:P162" ca="1">MMULT(I162:K162,$N$13:$P$15)</f>
        <v>0.30000000000000004</v>
      </c>
      <c r="O162" s="26">
        <f ca="1"/>
        <v>1.9067410635467268</v>
      </c>
      <c r="P162" s="27">
        <f ca="1"/>
        <v>1.7008574663136156</v>
      </c>
      <c r="S162" s="32">
        <f t="shared" ca="1" si="66"/>
        <v>0.30000000000000004</v>
      </c>
      <c r="T162" s="26"/>
      <c r="U162" s="26"/>
      <c r="V162" s="26"/>
      <c r="W162" s="26"/>
      <c r="X162" s="26"/>
      <c r="Y162" s="27"/>
    </row>
    <row r="163" spans="2:25" x14ac:dyDescent="0.15">
      <c r="C163" s="3">
        <f t="shared" si="62"/>
        <v>0.89999999999999991</v>
      </c>
      <c r="D163" s="2">
        <f ca="1">基礎式!O186</f>
        <v>5.3614450904510792E-3</v>
      </c>
      <c r="E163" s="30">
        <v>0</v>
      </c>
      <c r="F163" s="3">
        <f t="shared" si="67"/>
        <v>0</v>
      </c>
      <c r="G163" s="2">
        <f t="shared" si="68"/>
        <v>2.5</v>
      </c>
      <c r="H163" s="4">
        <f t="shared" si="69"/>
        <v>0</v>
      </c>
      <c r="I163" s="16">
        <f t="shared" si="63"/>
        <v>0.89999999999999991</v>
      </c>
      <c r="J163" s="2">
        <f t="shared" ca="1" si="64"/>
        <v>2.5053614450904509</v>
      </c>
      <c r="K163" s="4">
        <f t="shared" si="65"/>
        <v>0</v>
      </c>
      <c r="N163" s="25">
        <f t="array" aca="1" ref="N163:P163" ca="1">MMULT(I163:K163,$N$13:$P$15)</f>
        <v>0.45000000000000007</v>
      </c>
      <c r="O163" s="26">
        <f ca="1"/>
        <v>1.7799952254074254</v>
      </c>
      <c r="P163" s="27">
        <f ca="1"/>
        <v>1.927680722545225</v>
      </c>
      <c r="S163" s="32">
        <f t="shared" ca="1" si="66"/>
        <v>0.45000000000000007</v>
      </c>
      <c r="T163" s="26"/>
      <c r="U163" s="26"/>
      <c r="V163" s="26"/>
      <c r="W163" s="26"/>
      <c r="X163" s="26"/>
      <c r="Y163" s="27"/>
    </row>
    <row r="164" spans="2:25" x14ac:dyDescent="0.15">
      <c r="C164" s="3">
        <f t="shared" si="62"/>
        <v>1.2</v>
      </c>
      <c r="D164" s="2">
        <f ca="1">基礎式!O187</f>
        <v>2.6254796620441005E-2</v>
      </c>
      <c r="E164" s="30">
        <v>0</v>
      </c>
      <c r="F164" s="3">
        <f t="shared" si="67"/>
        <v>0</v>
      </c>
      <c r="G164" s="2">
        <f t="shared" si="68"/>
        <v>2.5</v>
      </c>
      <c r="H164" s="4">
        <f t="shared" si="69"/>
        <v>0</v>
      </c>
      <c r="I164" s="16">
        <f t="shared" si="63"/>
        <v>1.2</v>
      </c>
      <c r="J164" s="2">
        <f t="shared" ca="1" si="64"/>
        <v>2.5262547966204409</v>
      </c>
      <c r="K164" s="4">
        <f t="shared" si="65"/>
        <v>0</v>
      </c>
      <c r="N164" s="25">
        <f t="array" aca="1" ref="N164:P164" ca="1">MMULT(I164:K164,$N$13:$P$15)</f>
        <v>0.60000000000000009</v>
      </c>
      <c r="O164" s="26">
        <f ca="1"/>
        <v>1.6681855880349294</v>
      </c>
      <c r="P164" s="27">
        <f ca="1"/>
        <v>2.1631273983102202</v>
      </c>
      <c r="S164" s="32">
        <f t="shared" ca="1" si="66"/>
        <v>0.60000000000000009</v>
      </c>
      <c r="T164" s="26"/>
      <c r="U164" s="26"/>
      <c r="V164" s="26"/>
      <c r="W164" s="26"/>
      <c r="X164" s="26"/>
      <c r="Y164" s="27"/>
    </row>
    <row r="165" spans="2:25" x14ac:dyDescent="0.15">
      <c r="C165" s="3">
        <f t="shared" si="62"/>
        <v>1.5</v>
      </c>
      <c r="D165" s="2">
        <f ca="1">基礎式!O188</f>
        <v>4.0480933441931703E-2</v>
      </c>
      <c r="E165" s="30">
        <v>0</v>
      </c>
      <c r="F165" s="3">
        <f t="shared" si="67"/>
        <v>0</v>
      </c>
      <c r="G165" s="2">
        <f t="shared" si="68"/>
        <v>2.5</v>
      </c>
      <c r="H165" s="4">
        <f t="shared" si="69"/>
        <v>0</v>
      </c>
      <c r="I165" s="16">
        <f t="shared" si="63"/>
        <v>1.5</v>
      </c>
      <c r="J165" s="2">
        <f t="shared" ca="1" si="64"/>
        <v>2.5404809334419318</v>
      </c>
      <c r="K165" s="4">
        <f t="shared" si="65"/>
        <v>0</v>
      </c>
      <c r="N165" s="25">
        <f t="array" aca="1" ref="N165:P165" ca="1">MMULT(I165:K165,$N$13:$P$15)</f>
        <v>0.75000000000000022</v>
      </c>
      <c r="O165" s="26">
        <f ca="1"/>
        <v>1.5506019733523879</v>
      </c>
      <c r="P165" s="27">
        <f ca="1"/>
        <v>2.3952404667209657</v>
      </c>
      <c r="S165" s="32">
        <f t="shared" ca="1" si="66"/>
        <v>0.75000000000000022</v>
      </c>
      <c r="T165" s="26"/>
      <c r="U165" s="26"/>
      <c r="V165" s="26"/>
      <c r="W165" s="26"/>
      <c r="X165" s="26"/>
      <c r="Y165" s="27"/>
    </row>
    <row r="166" spans="2:25" x14ac:dyDescent="0.15">
      <c r="C166" s="3">
        <f t="shared" si="62"/>
        <v>1.8</v>
      </c>
      <c r="D166" s="2">
        <f ca="1">基礎式!O189</f>
        <v>3.6874319084290126E-2</v>
      </c>
      <c r="E166" s="30">
        <v>0</v>
      </c>
      <c r="F166" s="3">
        <f t="shared" si="67"/>
        <v>0</v>
      </c>
      <c r="G166" s="2">
        <f t="shared" si="68"/>
        <v>2.5</v>
      </c>
      <c r="H166" s="4">
        <f t="shared" si="69"/>
        <v>0</v>
      </c>
      <c r="I166" s="16">
        <f t="shared" si="63"/>
        <v>1.8</v>
      </c>
      <c r="J166" s="2">
        <f t="shared" ca="1" si="64"/>
        <v>2.5368743190842902</v>
      </c>
      <c r="K166" s="4">
        <f t="shared" si="65"/>
        <v>0</v>
      </c>
      <c r="N166" s="25">
        <f t="array" aca="1" ref="N166:P166" ca="1">MMULT(I166:K166,$N$13:$P$15)</f>
        <v>0.90000000000000024</v>
      </c>
      <c r="O166" s="26">
        <f ca="1"/>
        <v>1.4175747431293511</v>
      </c>
      <c r="P166" s="27">
        <f ca="1"/>
        <v>2.618437159542145</v>
      </c>
      <c r="S166" s="32">
        <f t="shared" ca="1" si="66"/>
        <v>0.90000000000000024</v>
      </c>
      <c r="T166" s="26"/>
      <c r="U166" s="26"/>
      <c r="V166" s="26"/>
      <c r="W166" s="26"/>
      <c r="X166" s="26"/>
      <c r="Y166" s="27"/>
    </row>
    <row r="167" spans="2:25" x14ac:dyDescent="0.15">
      <c r="C167" s="3">
        <f t="shared" si="62"/>
        <v>2.1</v>
      </c>
      <c r="D167" s="2">
        <f ca="1">基礎式!O190</f>
        <v>2.33051474360206E-2</v>
      </c>
      <c r="E167" s="30">
        <v>0</v>
      </c>
      <c r="F167" s="3">
        <f t="shared" si="67"/>
        <v>0</v>
      </c>
      <c r="G167" s="2">
        <f t="shared" si="68"/>
        <v>2.5</v>
      </c>
      <c r="H167" s="4">
        <f t="shared" si="69"/>
        <v>0</v>
      </c>
      <c r="I167" s="16">
        <f t="shared" si="63"/>
        <v>2.1</v>
      </c>
      <c r="J167" s="2">
        <f t="shared" ca="1" si="64"/>
        <v>2.5233051474360204</v>
      </c>
      <c r="K167" s="4">
        <f t="shared" si="65"/>
        <v>0</v>
      </c>
      <c r="N167" s="25">
        <f t="array" aca="1" ref="N167:P167" ca="1">MMULT(I167:K167,$N$13:$P$15)</f>
        <v>1.0500000000000003</v>
      </c>
      <c r="O167" s="26">
        <f ca="1"/>
        <v>1.2759196852059715</v>
      </c>
      <c r="P167" s="27">
        <f ca="1"/>
        <v>2.8366525737180099</v>
      </c>
      <c r="S167" s="32">
        <f t="shared" ca="1" si="66"/>
        <v>1.0500000000000003</v>
      </c>
      <c r="T167" s="26"/>
      <c r="U167" s="26"/>
      <c r="V167" s="26"/>
      <c r="W167" s="26"/>
      <c r="X167" s="26"/>
      <c r="Y167" s="27"/>
    </row>
    <row r="168" spans="2:25" x14ac:dyDescent="0.15">
      <c r="C168" s="3">
        <f t="shared" si="62"/>
        <v>2.4</v>
      </c>
      <c r="D168" s="2">
        <f ca="1">基礎式!O191</f>
        <v>1.0933829006754615E-2</v>
      </c>
      <c r="E168" s="30">
        <v>0</v>
      </c>
      <c r="F168" s="3">
        <f t="shared" si="67"/>
        <v>0</v>
      </c>
      <c r="G168" s="2">
        <f t="shared" si="68"/>
        <v>2.5</v>
      </c>
      <c r="H168" s="4">
        <f t="shared" si="69"/>
        <v>0</v>
      </c>
      <c r="I168" s="16">
        <f t="shared" si="63"/>
        <v>2.4</v>
      </c>
      <c r="J168" s="2">
        <f t="shared" ca="1" si="64"/>
        <v>2.5109338290067544</v>
      </c>
      <c r="K168" s="4">
        <f t="shared" si="65"/>
        <v>0</v>
      </c>
      <c r="N168" s="25">
        <f t="array" aca="1" ref="N168:P168" ca="1">MMULT(I168:K168,$N$13:$P$15)</f>
        <v>1.2000000000000002</v>
      </c>
      <c r="O168" s="26">
        <f ca="1"/>
        <v>1.135301998600255</v>
      </c>
      <c r="P168" s="27">
        <f ca="1"/>
        <v>3.055466914503377</v>
      </c>
      <c r="S168" s="32">
        <f t="shared" ca="1" si="66"/>
        <v>1.2000000000000002</v>
      </c>
      <c r="T168" s="26"/>
      <c r="U168" s="26"/>
      <c r="V168" s="26"/>
      <c r="W168" s="26"/>
      <c r="X168" s="26"/>
      <c r="Y168" s="27"/>
    </row>
    <row r="169" spans="2:25" x14ac:dyDescent="0.15">
      <c r="C169" s="3">
        <f t="shared" si="62"/>
        <v>2.6999999999999997</v>
      </c>
      <c r="D169" s="2">
        <f ca="1">基礎式!O192</f>
        <v>3.9452068694760777E-3</v>
      </c>
      <c r="E169" s="30">
        <v>0</v>
      </c>
      <c r="F169" s="3">
        <f t="shared" si="67"/>
        <v>0</v>
      </c>
      <c r="G169" s="2">
        <f t="shared" si="68"/>
        <v>2.5</v>
      </c>
      <c r="H169" s="4">
        <f t="shared" si="69"/>
        <v>0</v>
      </c>
      <c r="I169" s="16">
        <f t="shared" si="63"/>
        <v>2.6999999999999997</v>
      </c>
      <c r="J169" s="2">
        <f t="shared" ca="1" si="64"/>
        <v>2.5039452068694761</v>
      </c>
      <c r="K169" s="4">
        <f t="shared" si="65"/>
        <v>0</v>
      </c>
      <c r="N169" s="25">
        <f t="array" aca="1" ref="N169:P169" ca="1">MMULT(I169:K169,$N$13:$P$15)</f>
        <v>1.35</v>
      </c>
      <c r="O169" s="26">
        <f ca="1"/>
        <v>0.99934586372425627</v>
      </c>
      <c r="P169" s="27">
        <f ca="1"/>
        <v>3.2769726034347375</v>
      </c>
      <c r="S169" s="32">
        <f t="shared" ca="1" si="66"/>
        <v>1.35</v>
      </c>
      <c r="T169" s="26"/>
      <c r="U169" s="26"/>
      <c r="V169" s="26"/>
      <c r="W169" s="26"/>
      <c r="X169" s="26"/>
      <c r="Y169" s="27"/>
    </row>
    <row r="170" spans="2:25" x14ac:dyDescent="0.15">
      <c r="C170" s="3">
        <f>C148</f>
        <v>2.9999999999999996</v>
      </c>
      <c r="D170" s="2">
        <f ca="1">基礎式!O193</f>
        <v>1.1182129550492397E-3</v>
      </c>
      <c r="E170" s="30">
        <v>0</v>
      </c>
      <c r="F170" s="3">
        <f t="shared" si="67"/>
        <v>0</v>
      </c>
      <c r="G170" s="2">
        <f t="shared" si="68"/>
        <v>2.5</v>
      </c>
      <c r="H170" s="4">
        <f t="shared" si="69"/>
        <v>0</v>
      </c>
      <c r="I170" s="16">
        <f t="shared" si="63"/>
        <v>2.9999999999999996</v>
      </c>
      <c r="J170" s="2">
        <f t="shared" ca="1" si="64"/>
        <v>2.5011182129550491</v>
      </c>
      <c r="K170" s="4">
        <f t="shared" si="65"/>
        <v>0</v>
      </c>
      <c r="N170" s="25">
        <f t="array" aca="1" ref="N170:P170" ca="1">MMULT(I170:K170,$N$13:$P$15)</f>
        <v>1.5</v>
      </c>
      <c r="O170" s="26">
        <f ca="1"/>
        <v>0.86699380461035247</v>
      </c>
      <c r="P170" s="27">
        <f ca="1"/>
        <v>3.5005591064775237</v>
      </c>
      <c r="S170" s="32">
        <f t="shared" ca="1" si="66"/>
        <v>1.5</v>
      </c>
      <c r="T170" s="26"/>
      <c r="U170" s="26"/>
      <c r="V170" s="26"/>
      <c r="W170" s="26"/>
      <c r="X170" s="26"/>
      <c r="Y170" s="27"/>
    </row>
    <row r="171" spans="2:25" x14ac:dyDescent="0.15">
      <c r="C171" s="3"/>
      <c r="D171" s="2"/>
      <c r="E171" s="30"/>
      <c r="F171" s="3"/>
      <c r="G171" s="2"/>
      <c r="H171" s="4"/>
      <c r="I171" s="16"/>
      <c r="J171" s="2"/>
      <c r="K171" s="4"/>
      <c r="N171" s="25"/>
      <c r="O171" s="26"/>
      <c r="P171" s="27"/>
      <c r="S171" s="32"/>
      <c r="T171" s="26"/>
      <c r="U171" s="26"/>
      <c r="V171" s="26"/>
      <c r="W171" s="26"/>
      <c r="X171" s="26"/>
      <c r="Y171" s="27"/>
    </row>
    <row r="172" spans="2:25" x14ac:dyDescent="0.15">
      <c r="B172" t="s">
        <v>16</v>
      </c>
      <c r="C172" s="3">
        <f>C150</f>
        <v>-3</v>
      </c>
      <c r="D172" s="2">
        <f ca="1">基礎式!D173</f>
        <v>3.5648528651039315E-3</v>
      </c>
      <c r="E172" s="30">
        <v>0</v>
      </c>
      <c r="F172" s="3">
        <v>0</v>
      </c>
      <c r="G172" s="2">
        <v>-1</v>
      </c>
      <c r="H172" s="4">
        <v>0</v>
      </c>
      <c r="I172" s="16">
        <f>C172+F172</f>
        <v>-3</v>
      </c>
      <c r="J172" s="2">
        <f ca="1">D172+G172</f>
        <v>-0.99643514713489612</v>
      </c>
      <c r="K172" s="4">
        <f>E172+H172</f>
        <v>0</v>
      </c>
      <c r="N172" s="25">
        <f t="array" aca="1" ref="N172:P172" ca="1">MMULT(I172:K172,$N$13:$P$15)</f>
        <v>-1.5000000000000004</v>
      </c>
      <c r="O172" s="26">
        <f ca="1"/>
        <v>0.43609995503415278</v>
      </c>
      <c r="P172" s="27">
        <f ca="1"/>
        <v>-2.7482175735674481</v>
      </c>
      <c r="S172" s="32">
        <f ca="1">N172</f>
        <v>-1.5000000000000004</v>
      </c>
      <c r="T172" s="26"/>
      <c r="U172" s="26"/>
      <c r="V172" s="26"/>
      <c r="W172" s="26"/>
      <c r="X172" s="26"/>
      <c r="Y172" s="27"/>
    </row>
    <row r="173" spans="2:25" x14ac:dyDescent="0.15">
      <c r="C173" s="3">
        <f t="shared" ref="C173:C191" si="70">C151</f>
        <v>-2.7</v>
      </c>
      <c r="D173" s="2">
        <f ca="1">基礎式!D174</f>
        <v>1.4329866170039092E-2</v>
      </c>
      <c r="E173" s="30">
        <v>0</v>
      </c>
      <c r="F173" s="3">
        <f>F172</f>
        <v>0</v>
      </c>
      <c r="G173" s="2">
        <f>G172</f>
        <v>-1</v>
      </c>
      <c r="H173" s="4">
        <f>H172</f>
        <v>0</v>
      </c>
      <c r="I173" s="16">
        <f t="shared" ref="I173:I192" si="71">C173+F173</f>
        <v>-2.7</v>
      </c>
      <c r="J173" s="2">
        <f t="shared" ref="J173:J192" ca="1" si="72">D173+G173</f>
        <v>-0.98567013382996094</v>
      </c>
      <c r="K173" s="4">
        <f t="shared" ref="K173:K192" si="73">E173+H173</f>
        <v>0</v>
      </c>
      <c r="N173" s="25">
        <f t="array" aca="1" ref="N173:P173" ca="1">MMULT(I173:K173,$N$13:$P$15)</f>
        <v>-1.3500000000000003</v>
      </c>
      <c r="O173" s="26">
        <f ca="1"/>
        <v>0.31551891946063837</v>
      </c>
      <c r="P173" s="27">
        <f ca="1"/>
        <v>-2.5178350669149809</v>
      </c>
      <c r="S173" s="32">
        <f t="shared" ref="S173:S192" ca="1" si="74">N173</f>
        <v>-1.3500000000000003</v>
      </c>
      <c r="T173" s="26"/>
      <c r="U173" s="26"/>
      <c r="V173" s="26"/>
      <c r="W173" s="26"/>
      <c r="X173" s="26"/>
      <c r="Y173" s="27"/>
    </row>
    <row r="174" spans="2:25" x14ac:dyDescent="0.15">
      <c r="C174" s="3">
        <f t="shared" si="70"/>
        <v>-2.4000000000000004</v>
      </c>
      <c r="D174" s="2">
        <f ca="1">基礎式!D175</f>
        <v>4.6833931101990425E-2</v>
      </c>
      <c r="E174" s="30">
        <v>0</v>
      </c>
      <c r="F174" s="3">
        <f t="shared" ref="F174:F192" si="75">F173</f>
        <v>0</v>
      </c>
      <c r="G174" s="2">
        <f t="shared" ref="G174:G192" si="76">G173</f>
        <v>-1</v>
      </c>
      <c r="H174" s="4">
        <f t="shared" ref="H174:H192" si="77">H173</f>
        <v>0</v>
      </c>
      <c r="I174" s="16">
        <f t="shared" si="71"/>
        <v>-2.4000000000000004</v>
      </c>
      <c r="J174" s="2">
        <f t="shared" ca="1" si="72"/>
        <v>-0.95316606889800959</v>
      </c>
      <c r="K174" s="4">
        <f t="shared" si="73"/>
        <v>0</v>
      </c>
      <c r="N174" s="25">
        <f t="array" aca="1" ref="N174:P174" ca="1">MMULT(I174:K174,$N$13:$P$15)</f>
        <v>-1.2000000000000004</v>
      </c>
      <c r="O174" s="26">
        <f ca="1"/>
        <v>0.21376445485030138</v>
      </c>
      <c r="P174" s="27">
        <f ca="1"/>
        <v>-2.276583034449005</v>
      </c>
      <c r="S174" s="32">
        <f t="shared" ca="1" si="74"/>
        <v>-1.2000000000000004</v>
      </c>
      <c r="T174" s="26"/>
      <c r="U174" s="26"/>
      <c r="V174" s="26"/>
      <c r="W174" s="26"/>
      <c r="X174" s="26"/>
      <c r="Y174" s="27"/>
    </row>
    <row r="175" spans="2:25" x14ac:dyDescent="0.15">
      <c r="C175" s="3">
        <f t="shared" si="70"/>
        <v>-2.1000000000000005</v>
      </c>
      <c r="D175" s="2">
        <f ca="1">基礎式!D176</f>
        <v>0.12386609781293643</v>
      </c>
      <c r="E175" s="30">
        <v>0</v>
      </c>
      <c r="F175" s="3">
        <f t="shared" si="75"/>
        <v>0</v>
      </c>
      <c r="G175" s="2">
        <f t="shared" si="76"/>
        <v>-1</v>
      </c>
      <c r="H175" s="4">
        <f t="shared" si="77"/>
        <v>0</v>
      </c>
      <c r="I175" s="16">
        <f t="shared" si="71"/>
        <v>-2.1000000000000005</v>
      </c>
      <c r="J175" s="2">
        <f t="shared" ca="1" si="72"/>
        <v>-0.87613390218706355</v>
      </c>
      <c r="K175" s="4">
        <f t="shared" si="73"/>
        <v>0</v>
      </c>
      <c r="N175" s="25">
        <f t="array" aca="1" ref="N175:P175" ca="1">MMULT(I175:K175,$N$13:$P$15)</f>
        <v>-1.0500000000000005</v>
      </c>
      <c r="O175" s="26">
        <f ca="1"/>
        <v>0.15057245756287296</v>
      </c>
      <c r="P175" s="27">
        <f ca="1"/>
        <v>-2.0130669510935322</v>
      </c>
      <c r="S175" s="32">
        <f t="shared" ca="1" si="74"/>
        <v>-1.0500000000000005</v>
      </c>
      <c r="T175" s="26"/>
      <c r="U175" s="26"/>
      <c r="V175" s="26"/>
      <c r="W175" s="26"/>
      <c r="X175" s="26"/>
      <c r="Y175" s="27"/>
    </row>
    <row r="176" spans="2:25" x14ac:dyDescent="0.15">
      <c r="C176" s="3">
        <f t="shared" si="70"/>
        <v>-1.8000000000000005</v>
      </c>
      <c r="D176" s="2">
        <f ca="1">基礎式!D177</f>
        <v>0.26354860932111412</v>
      </c>
      <c r="E176" s="30">
        <v>0</v>
      </c>
      <c r="F176" s="3">
        <f t="shared" si="75"/>
        <v>0</v>
      </c>
      <c r="G176" s="2">
        <f t="shared" si="76"/>
        <v>-1</v>
      </c>
      <c r="H176" s="4">
        <f t="shared" si="77"/>
        <v>0</v>
      </c>
      <c r="I176" s="16">
        <f t="shared" si="71"/>
        <v>-1.8000000000000005</v>
      </c>
      <c r="J176" s="2">
        <f t="shared" ca="1" si="72"/>
        <v>-0.73645139067888588</v>
      </c>
      <c r="K176" s="4">
        <f t="shared" si="73"/>
        <v>0</v>
      </c>
      <c r="N176" s="25">
        <f t="array" aca="1" ref="N176:P176" ca="1">MMULT(I176:K176,$N$13:$P$15)</f>
        <v>-0.90000000000000047</v>
      </c>
      <c r="O176" s="26">
        <f ca="1"/>
        <v>0.1416372504257013</v>
      </c>
      <c r="P176" s="27">
        <f ca="1"/>
        <v>-1.7182256953394432</v>
      </c>
      <c r="S176" s="32">
        <f t="shared" ca="1" si="74"/>
        <v>-0.90000000000000047</v>
      </c>
      <c r="T176" s="26"/>
      <c r="U176" s="26"/>
      <c r="V176" s="26"/>
      <c r="W176" s="26"/>
      <c r="X176" s="26"/>
      <c r="Y176" s="27"/>
    </row>
    <row r="177" spans="3:25" x14ac:dyDescent="0.15">
      <c r="C177" s="3">
        <f t="shared" si="70"/>
        <v>-1.5000000000000004</v>
      </c>
      <c r="D177" s="2">
        <f ca="1">基礎式!D178</f>
        <v>0.44781496147251437</v>
      </c>
      <c r="E177" s="30">
        <v>0</v>
      </c>
      <c r="F177" s="3">
        <f t="shared" si="75"/>
        <v>0</v>
      </c>
      <c r="G177" s="2">
        <f t="shared" si="76"/>
        <v>-1</v>
      </c>
      <c r="H177" s="4">
        <f t="shared" si="77"/>
        <v>0</v>
      </c>
      <c r="I177" s="16">
        <f t="shared" si="71"/>
        <v>-1.5000000000000004</v>
      </c>
      <c r="J177" s="2">
        <f t="shared" ca="1" si="72"/>
        <v>-0.55218503852748557</v>
      </c>
      <c r="K177" s="4">
        <f t="shared" si="73"/>
        <v>0</v>
      </c>
      <c r="N177" s="25">
        <f t="array" aca="1" ref="N177:P177" ca="1">MMULT(I177:K177,$N$13:$P$15)</f>
        <v>-0.75000000000000044</v>
      </c>
      <c r="O177" s="26">
        <f ca="1"/>
        <v>0.17131278188383747</v>
      </c>
      <c r="P177" s="27">
        <f ca="1"/>
        <v>-1.4010925192637431</v>
      </c>
      <c r="S177" s="32">
        <f t="shared" ca="1" si="74"/>
        <v>-0.75000000000000044</v>
      </c>
      <c r="T177" s="26"/>
      <c r="U177" s="26"/>
      <c r="V177" s="26"/>
      <c r="W177" s="26"/>
      <c r="X177" s="26"/>
      <c r="Y177" s="27"/>
    </row>
    <row r="178" spans="3:25" x14ac:dyDescent="0.15">
      <c r="C178" s="3">
        <f t="shared" si="70"/>
        <v>-1.2000000000000004</v>
      </c>
      <c r="D178" s="2">
        <f ca="1">基礎式!D179</f>
        <v>0.60227958987269015</v>
      </c>
      <c r="E178" s="30">
        <v>0</v>
      </c>
      <c r="F178" s="3">
        <f t="shared" si="75"/>
        <v>0</v>
      </c>
      <c r="G178" s="2">
        <f t="shared" si="76"/>
        <v>-1</v>
      </c>
      <c r="H178" s="4">
        <f t="shared" si="77"/>
        <v>0</v>
      </c>
      <c r="I178" s="16">
        <f t="shared" si="71"/>
        <v>-1.2000000000000004</v>
      </c>
      <c r="J178" s="2">
        <f t="shared" ca="1" si="72"/>
        <v>-0.39772041012730985</v>
      </c>
      <c r="K178" s="4">
        <f t="shared" si="73"/>
        <v>0</v>
      </c>
      <c r="N178" s="25">
        <f t="array" aca="1" ref="N178:P178" ca="1">MMULT(I178:K178,$N$13:$P$15)</f>
        <v>-0.60000000000000031</v>
      </c>
      <c r="O178" s="26">
        <f ca="1"/>
        <v>0.17517926349684715</v>
      </c>
      <c r="P178" s="27">
        <f ca="1"/>
        <v>-1.0988602050636553</v>
      </c>
      <c r="S178" s="32">
        <f t="shared" ca="1" si="74"/>
        <v>-0.60000000000000031</v>
      </c>
      <c r="T178" s="26"/>
      <c r="U178" s="26"/>
      <c r="V178" s="26"/>
      <c r="W178" s="26"/>
      <c r="X178" s="26"/>
      <c r="Y178" s="27"/>
    </row>
    <row r="179" spans="3:25" x14ac:dyDescent="0.15">
      <c r="C179" s="3">
        <f t="shared" si="70"/>
        <v>-0.90000000000000036</v>
      </c>
      <c r="D179" s="2">
        <f ca="1">基礎式!D180</f>
        <v>0.63487715433115122</v>
      </c>
      <c r="E179" s="30">
        <v>0</v>
      </c>
      <c r="F179" s="3">
        <f t="shared" si="75"/>
        <v>0</v>
      </c>
      <c r="G179" s="2">
        <f t="shared" si="76"/>
        <v>-1</v>
      </c>
      <c r="H179" s="4">
        <f t="shared" si="77"/>
        <v>0</v>
      </c>
      <c r="I179" s="16">
        <f t="shared" si="71"/>
        <v>-0.90000000000000036</v>
      </c>
      <c r="J179" s="2">
        <f t="shared" ca="1" si="72"/>
        <v>-0.36512284566884878</v>
      </c>
      <c r="K179" s="4">
        <f t="shared" si="73"/>
        <v>0</v>
      </c>
      <c r="N179" s="25">
        <f t="array" aca="1" ref="N179:P179" ca="1">MMULT(I179:K179,$N$13:$P$15)</f>
        <v>-0.45000000000000029</v>
      </c>
      <c r="O179" s="26">
        <f ca="1"/>
        <v>7.3505771851709423E-2</v>
      </c>
      <c r="P179" s="27">
        <f ca="1"/>
        <v>-0.8575614228344246</v>
      </c>
      <c r="S179" s="32">
        <f t="shared" ca="1" si="74"/>
        <v>-0.45000000000000029</v>
      </c>
      <c r="T179" s="26"/>
      <c r="U179" s="26"/>
      <c r="V179" s="26"/>
      <c r="W179" s="26"/>
      <c r="X179" s="26"/>
      <c r="Y179" s="27"/>
    </row>
    <row r="180" spans="3:25" x14ac:dyDescent="0.15">
      <c r="C180" s="3">
        <f t="shared" si="70"/>
        <v>-0.60000000000000031</v>
      </c>
      <c r="D180" s="2">
        <f ca="1">基礎式!D181</f>
        <v>0.5207116884876295</v>
      </c>
      <c r="E180" s="30">
        <v>0</v>
      </c>
      <c r="F180" s="3">
        <f t="shared" si="75"/>
        <v>0</v>
      </c>
      <c r="G180" s="2">
        <f t="shared" si="76"/>
        <v>-1</v>
      </c>
      <c r="H180" s="4">
        <f t="shared" si="77"/>
        <v>0</v>
      </c>
      <c r="I180" s="16">
        <f t="shared" si="71"/>
        <v>-0.60000000000000031</v>
      </c>
      <c r="J180" s="2">
        <f t="shared" ca="1" si="72"/>
        <v>-0.4792883115123705</v>
      </c>
      <c r="K180" s="4">
        <f t="shared" si="73"/>
        <v>0</v>
      </c>
      <c r="N180" s="25">
        <f t="array" aca="1" ref="N180:P180" ca="1">MMULT(I180:K180,$N$13:$P$15)</f>
        <v>-0.30000000000000021</v>
      </c>
      <c r="O180" s="26">
        <f ca="1"/>
        <v>-0.15526823237133081</v>
      </c>
      <c r="P180" s="27">
        <f ca="1"/>
        <v>-0.68964415575618543</v>
      </c>
      <c r="S180" s="32">
        <f t="shared" ca="1" si="74"/>
        <v>-0.30000000000000021</v>
      </c>
      <c r="T180" s="26"/>
      <c r="U180" s="26"/>
      <c r="V180" s="26"/>
      <c r="W180" s="26"/>
      <c r="X180" s="26"/>
      <c r="Y180" s="27"/>
    </row>
    <row r="181" spans="3:25" x14ac:dyDescent="0.15">
      <c r="C181" s="3">
        <f t="shared" si="70"/>
        <v>-0.30000000000000032</v>
      </c>
      <c r="D181" s="2">
        <f ca="1">基礎式!D182</f>
        <v>0.33479005065331818</v>
      </c>
      <c r="E181" s="30">
        <v>0</v>
      </c>
      <c r="F181" s="3">
        <f t="shared" si="75"/>
        <v>0</v>
      </c>
      <c r="G181" s="2">
        <f t="shared" si="76"/>
        <v>-1</v>
      </c>
      <c r="H181" s="4">
        <f t="shared" si="77"/>
        <v>0</v>
      </c>
      <c r="I181" s="16">
        <f t="shared" si="71"/>
        <v>-0.30000000000000032</v>
      </c>
      <c r="J181" s="2">
        <f t="shared" ca="1" si="72"/>
        <v>-0.66520994934668187</v>
      </c>
      <c r="K181" s="4">
        <f t="shared" si="73"/>
        <v>0</v>
      </c>
      <c r="N181" s="25">
        <f t="array" aca="1" ref="N181:P181" ca="1">MMULT(I181:K181,$N$13:$P$15)</f>
        <v>-0.15000000000000019</v>
      </c>
      <c r="O181" s="26">
        <f ca="1"/>
        <v>-0.44618490441672026</v>
      </c>
      <c r="P181" s="27">
        <f ca="1"/>
        <v>-0.55760497467334114</v>
      </c>
      <c r="S181" s="32">
        <f t="shared" ca="1" si="74"/>
        <v>-0.15000000000000019</v>
      </c>
      <c r="T181" s="26"/>
      <c r="U181" s="26"/>
      <c r="V181" s="26"/>
      <c r="W181" s="26"/>
      <c r="X181" s="26"/>
      <c r="Y181" s="27"/>
    </row>
    <row r="182" spans="3:25" x14ac:dyDescent="0.15">
      <c r="C182" s="3">
        <f t="shared" si="70"/>
        <v>0</v>
      </c>
      <c r="D182" s="2">
        <f ca="1">基礎式!D183</f>
        <v>0.17808911080335335</v>
      </c>
      <c r="E182" s="30">
        <v>0</v>
      </c>
      <c r="F182" s="3">
        <f t="shared" si="75"/>
        <v>0</v>
      </c>
      <c r="G182" s="2">
        <f t="shared" si="76"/>
        <v>-1</v>
      </c>
      <c r="H182" s="4">
        <f t="shared" si="77"/>
        <v>0</v>
      </c>
      <c r="I182" s="16">
        <f t="shared" si="71"/>
        <v>0</v>
      </c>
      <c r="J182" s="2">
        <f t="shared" ca="1" si="72"/>
        <v>-0.82191088919664668</v>
      </c>
      <c r="K182" s="4">
        <f t="shared" si="73"/>
        <v>0</v>
      </c>
      <c r="N182" s="25">
        <f t="array" aca="1" ref="N182:P182" ca="1">MMULT(I182:K182,$N$13:$P$15)</f>
        <v>0</v>
      </c>
      <c r="O182" s="26">
        <f ca="1"/>
        <v>-0.71179570969135297</v>
      </c>
      <c r="P182" s="27">
        <f ca="1"/>
        <v>-0.41095544459832328</v>
      </c>
      <c r="S182" s="32">
        <f t="shared" ca="1" si="74"/>
        <v>0</v>
      </c>
      <c r="T182" s="26"/>
      <c r="U182" s="26"/>
      <c r="V182" s="26"/>
      <c r="W182" s="26"/>
      <c r="X182" s="26"/>
      <c r="Y182" s="27"/>
    </row>
    <row r="183" spans="3:25" x14ac:dyDescent="0.15">
      <c r="C183" s="3">
        <f t="shared" si="70"/>
        <v>0.3</v>
      </c>
      <c r="D183" s="2">
        <f ca="1">基礎式!D184</f>
        <v>8.8728577977257667E-2</v>
      </c>
      <c r="E183" s="30">
        <v>0</v>
      </c>
      <c r="F183" s="3">
        <f t="shared" si="75"/>
        <v>0</v>
      </c>
      <c r="G183" s="2">
        <f t="shared" si="76"/>
        <v>-1</v>
      </c>
      <c r="H183" s="4">
        <f t="shared" si="77"/>
        <v>0</v>
      </c>
      <c r="I183" s="16">
        <f t="shared" si="71"/>
        <v>0.3</v>
      </c>
      <c r="J183" s="2">
        <f t="shared" ca="1" si="72"/>
        <v>-0.91127142202274236</v>
      </c>
      <c r="K183" s="4">
        <f t="shared" si="73"/>
        <v>0</v>
      </c>
      <c r="N183" s="25">
        <f t="array" aca="1" ref="N183:P183" ca="1">MMULT(I183:K183,$N$13:$P$15)</f>
        <v>0.15000000000000002</v>
      </c>
      <c r="O183" s="26">
        <f ca="1"/>
        <v>-0.91908801178213084</v>
      </c>
      <c r="P183" s="27">
        <f ca="1"/>
        <v>-0.23063571101137115</v>
      </c>
      <c r="S183" s="32">
        <f t="shared" ca="1" si="74"/>
        <v>0.15000000000000002</v>
      </c>
      <c r="T183" s="26"/>
      <c r="U183" s="26"/>
      <c r="V183" s="26"/>
      <c r="W183" s="26"/>
      <c r="X183" s="26"/>
      <c r="Y183" s="27"/>
    </row>
    <row r="184" spans="3:25" x14ac:dyDescent="0.15">
      <c r="C184" s="3">
        <f t="shared" si="70"/>
        <v>0.6</v>
      </c>
      <c r="D184" s="2">
        <f ca="1">基礎式!D185</f>
        <v>4.4028050318246789E-2</v>
      </c>
      <c r="E184" s="30">
        <v>0</v>
      </c>
      <c r="F184" s="3">
        <f t="shared" si="75"/>
        <v>0</v>
      </c>
      <c r="G184" s="2">
        <f t="shared" si="76"/>
        <v>-1</v>
      </c>
      <c r="H184" s="4">
        <f t="shared" si="77"/>
        <v>0</v>
      </c>
      <c r="I184" s="16">
        <f t="shared" si="71"/>
        <v>0.6</v>
      </c>
      <c r="J184" s="2">
        <f t="shared" ca="1" si="72"/>
        <v>-0.95597194968175325</v>
      </c>
      <c r="K184" s="4">
        <f t="shared" si="73"/>
        <v>0</v>
      </c>
      <c r="N184" s="25">
        <f t="array" aca="1" ref="N184:P184" ca="1">MMULT(I184:K184,$N$13:$P$15)</f>
        <v>0.30000000000000004</v>
      </c>
      <c r="O184" s="26">
        <f ca="1"/>
        <v>-1.0877036148650689</v>
      </c>
      <c r="P184" s="27">
        <f ca="1"/>
        <v>-2.7985974840876615E-2</v>
      </c>
      <c r="S184" s="32">
        <f t="shared" ca="1" si="74"/>
        <v>0.30000000000000004</v>
      </c>
      <c r="T184" s="26"/>
      <c r="U184" s="26"/>
      <c r="V184" s="26"/>
      <c r="W184" s="26"/>
      <c r="X184" s="26"/>
      <c r="Y184" s="27"/>
    </row>
    <row r="185" spans="3:25" x14ac:dyDescent="0.15">
      <c r="C185" s="3">
        <f t="shared" si="70"/>
        <v>0.89999999999999991</v>
      </c>
      <c r="D185" s="2">
        <f ca="1">基礎式!D186</f>
        <v>1.7944410523535775E-2</v>
      </c>
      <c r="E185" s="30">
        <v>0</v>
      </c>
      <c r="F185" s="3">
        <f t="shared" si="75"/>
        <v>0</v>
      </c>
      <c r="G185" s="2">
        <f t="shared" si="76"/>
        <v>-1</v>
      </c>
      <c r="H185" s="4">
        <f t="shared" si="77"/>
        <v>0</v>
      </c>
      <c r="I185" s="16">
        <f t="shared" si="71"/>
        <v>0.89999999999999991</v>
      </c>
      <c r="J185" s="2">
        <f t="shared" ca="1" si="72"/>
        <v>-0.98205558947646421</v>
      </c>
      <c r="K185" s="4">
        <f t="shared" si="73"/>
        <v>0</v>
      </c>
      <c r="N185" s="25">
        <f t="array" aca="1" ref="N185:P185" ca="1">MMULT(I185:K185,$N$13:$P$15)</f>
        <v>0.45000000000000007</v>
      </c>
      <c r="O185" s="26">
        <f ca="1"/>
        <v>-1.2401965201181171</v>
      </c>
      <c r="P185" s="27">
        <f ca="1"/>
        <v>0.18397220526176788</v>
      </c>
      <c r="S185" s="32">
        <f t="shared" ca="1" si="74"/>
        <v>0.45000000000000007</v>
      </c>
      <c r="T185" s="26"/>
      <c r="U185" s="26"/>
      <c r="V185" s="26"/>
      <c r="W185" s="26"/>
      <c r="X185" s="26"/>
      <c r="Y185" s="27"/>
    </row>
    <row r="186" spans="3:25" x14ac:dyDescent="0.15">
      <c r="C186" s="3">
        <f t="shared" si="70"/>
        <v>1.2</v>
      </c>
      <c r="D186" s="2">
        <f ca="1">基礎式!D187</f>
        <v>4.1079281512172326E-3</v>
      </c>
      <c r="E186" s="30">
        <v>0</v>
      </c>
      <c r="F186" s="3">
        <f t="shared" si="75"/>
        <v>0</v>
      </c>
      <c r="G186" s="2">
        <f t="shared" si="76"/>
        <v>-1</v>
      </c>
      <c r="H186" s="4">
        <f t="shared" si="77"/>
        <v>0</v>
      </c>
      <c r="I186" s="16">
        <f t="shared" si="71"/>
        <v>1.2</v>
      </c>
      <c r="J186" s="2">
        <f t="shared" ca="1" si="72"/>
        <v>-0.99589207184878281</v>
      </c>
      <c r="K186" s="4">
        <f t="shared" si="73"/>
        <v>0</v>
      </c>
      <c r="N186" s="25">
        <f t="array" aca="1" ref="N186:P186" ca="1">MMULT(I186:K186,$N$13:$P$15)</f>
        <v>0.60000000000000009</v>
      </c>
      <c r="O186" s="26">
        <f ca="1"/>
        <v>-1.3820830759192264</v>
      </c>
      <c r="P186" s="27">
        <f ca="1"/>
        <v>0.40205396407560856</v>
      </c>
      <c r="S186" s="32">
        <f t="shared" ca="1" si="74"/>
        <v>0.60000000000000009</v>
      </c>
      <c r="T186" s="26"/>
      <c r="U186" s="26"/>
      <c r="V186" s="26"/>
      <c r="W186" s="26"/>
      <c r="X186" s="26"/>
      <c r="Y186" s="27"/>
    </row>
    <row r="187" spans="3:25" x14ac:dyDescent="0.15">
      <c r="C187" s="3">
        <f t="shared" si="70"/>
        <v>1.5</v>
      </c>
      <c r="D187" s="2">
        <f ca="1">基礎式!D188</f>
        <v>7.4319142447063749E-4</v>
      </c>
      <c r="E187" s="30">
        <v>0</v>
      </c>
      <c r="F187" s="3">
        <f t="shared" si="75"/>
        <v>0</v>
      </c>
      <c r="G187" s="2">
        <f t="shared" si="76"/>
        <v>-1</v>
      </c>
      <c r="H187" s="4">
        <f t="shared" si="77"/>
        <v>0</v>
      </c>
      <c r="I187" s="16">
        <f t="shared" si="71"/>
        <v>1.5</v>
      </c>
      <c r="J187" s="2">
        <f t="shared" ca="1" si="72"/>
        <v>-0.99925680857552934</v>
      </c>
      <c r="K187" s="4">
        <f t="shared" si="73"/>
        <v>0</v>
      </c>
      <c r="N187" s="25">
        <f t="array" aca="1" ref="N187:P187" ca="1">MMULT(I187:K187,$N$13:$P$15)</f>
        <v>0.75000000000000022</v>
      </c>
      <c r="O187" s="26">
        <f ca="1"/>
        <v>-1.5149008339693013</v>
      </c>
      <c r="P187" s="27">
        <f ca="1"/>
        <v>0.62537159571223544</v>
      </c>
      <c r="S187" s="32">
        <f t="shared" ca="1" si="74"/>
        <v>0.75000000000000022</v>
      </c>
      <c r="T187" s="26"/>
      <c r="U187" s="26"/>
      <c r="V187" s="26"/>
      <c r="W187" s="26"/>
      <c r="X187" s="26"/>
      <c r="Y187" s="27"/>
    </row>
    <row r="188" spans="3:25" x14ac:dyDescent="0.15">
      <c r="C188" s="3">
        <f t="shared" si="70"/>
        <v>1.8</v>
      </c>
      <c r="D188" s="2">
        <f ca="1">基礎式!D189</f>
        <v>1.8327816059920113E-3</v>
      </c>
      <c r="E188" s="30">
        <v>0</v>
      </c>
      <c r="F188" s="3">
        <f t="shared" si="75"/>
        <v>0</v>
      </c>
      <c r="G188" s="2">
        <f t="shared" si="76"/>
        <v>-1</v>
      </c>
      <c r="H188" s="4">
        <f t="shared" si="77"/>
        <v>0</v>
      </c>
      <c r="I188" s="16">
        <f t="shared" si="71"/>
        <v>1.8</v>
      </c>
      <c r="J188" s="2">
        <f t="shared" ca="1" si="72"/>
        <v>-0.99816721839400802</v>
      </c>
      <c r="K188" s="4">
        <f t="shared" si="73"/>
        <v>0</v>
      </c>
      <c r="N188" s="25">
        <f t="array" aca="1" ref="N188:P188" ca="1">MMULT(I188:K188,$N$13:$P$15)</f>
        <v>0.90000000000000024</v>
      </c>
      <c r="O188" s="26">
        <f ca="1"/>
        <v>-1.6438610317600555</v>
      </c>
      <c r="P188" s="27">
        <f ca="1"/>
        <v>0.85091639080299619</v>
      </c>
      <c r="S188" s="32">
        <f t="shared" ca="1" si="74"/>
        <v>0.90000000000000024</v>
      </c>
      <c r="T188" s="26"/>
      <c r="U188" s="26"/>
      <c r="V188" s="26"/>
      <c r="W188" s="26"/>
      <c r="X188" s="26"/>
      <c r="Y188" s="27"/>
    </row>
    <row r="189" spans="3:25" x14ac:dyDescent="0.15">
      <c r="C189" s="3">
        <f t="shared" si="70"/>
        <v>2.1</v>
      </c>
      <c r="D189" s="2">
        <f ca="1">基礎式!D190</f>
        <v>2.4101235472770385E-3</v>
      </c>
      <c r="E189" s="30">
        <v>0</v>
      </c>
      <c r="F189" s="3">
        <f t="shared" si="75"/>
        <v>0</v>
      </c>
      <c r="G189" s="2">
        <f t="shared" si="76"/>
        <v>-1</v>
      </c>
      <c r="H189" s="4">
        <f t="shared" si="77"/>
        <v>0</v>
      </c>
      <c r="I189" s="16">
        <f t="shared" si="71"/>
        <v>2.1</v>
      </c>
      <c r="J189" s="2">
        <f t="shared" ca="1" si="72"/>
        <v>-0.99758987645272301</v>
      </c>
      <c r="K189" s="4">
        <f t="shared" si="73"/>
        <v>0</v>
      </c>
      <c r="N189" s="25">
        <f t="array" aca="1" ref="N189:P189" ca="1">MMULT(I189:K189,$N$13:$P$15)</f>
        <v>1.0500000000000003</v>
      </c>
      <c r="O189" s="26">
        <f ca="1"/>
        <v>-1.7732648495398982</v>
      </c>
      <c r="P189" s="27">
        <f ca="1"/>
        <v>1.0762050617736387</v>
      </c>
      <c r="S189" s="32">
        <f t="shared" ca="1" si="74"/>
        <v>1.0500000000000003</v>
      </c>
      <c r="T189" s="26"/>
      <c r="U189" s="26"/>
      <c r="V189" s="26"/>
      <c r="W189" s="26"/>
      <c r="X189" s="26"/>
      <c r="Y189" s="27"/>
    </row>
    <row r="190" spans="3:25" x14ac:dyDescent="0.15">
      <c r="C190" s="3">
        <f t="shared" si="70"/>
        <v>2.4</v>
      </c>
      <c r="D190" s="2">
        <f ca="1">基礎式!D191</f>
        <v>1.7254804821115347E-3</v>
      </c>
      <c r="E190" s="30">
        <v>0</v>
      </c>
      <c r="F190" s="3">
        <f t="shared" si="75"/>
        <v>0</v>
      </c>
      <c r="G190" s="2">
        <f t="shared" si="76"/>
        <v>-1</v>
      </c>
      <c r="H190" s="4">
        <f t="shared" si="77"/>
        <v>0</v>
      </c>
      <c r="I190" s="16">
        <f t="shared" si="71"/>
        <v>2.4</v>
      </c>
      <c r="J190" s="2">
        <f t="shared" ca="1" si="72"/>
        <v>-0.99827451951788848</v>
      </c>
      <c r="K190" s="4">
        <f t="shared" si="73"/>
        <v>0</v>
      </c>
      <c r="N190" s="25">
        <f t="array" aca="1" ref="N190:P190" ca="1">MMULT(I190:K190,$N$13:$P$15)</f>
        <v>1.2000000000000002</v>
      </c>
      <c r="O190" s="26">
        <f ca="1"/>
        <v>-1.9037615783945219</v>
      </c>
      <c r="P190" s="27">
        <f ca="1"/>
        <v>1.3008627402410555</v>
      </c>
      <c r="S190" s="32">
        <f t="shared" ca="1" si="74"/>
        <v>1.2000000000000002</v>
      </c>
      <c r="T190" s="26"/>
      <c r="U190" s="26"/>
      <c r="V190" s="26"/>
      <c r="W190" s="26"/>
      <c r="X190" s="26"/>
      <c r="Y190" s="27"/>
    </row>
    <row r="191" spans="3:25" x14ac:dyDescent="0.15">
      <c r="C191" s="3">
        <f t="shared" si="70"/>
        <v>2.6999999999999997</v>
      </c>
      <c r="D191" s="2">
        <f ca="1">基礎式!D192</f>
        <v>8.2231152627241957E-4</v>
      </c>
      <c r="E191" s="30">
        <v>0</v>
      </c>
      <c r="F191" s="3">
        <f t="shared" si="75"/>
        <v>0</v>
      </c>
      <c r="G191" s="2">
        <f t="shared" si="76"/>
        <v>-1</v>
      </c>
      <c r="H191" s="4">
        <f t="shared" si="77"/>
        <v>0</v>
      </c>
      <c r="I191" s="16">
        <f t="shared" si="71"/>
        <v>2.6999999999999997</v>
      </c>
      <c r="J191" s="2">
        <f t="shared" ca="1" si="72"/>
        <v>-0.99917768847372757</v>
      </c>
      <c r="K191" s="4">
        <f t="shared" si="73"/>
        <v>0</v>
      </c>
      <c r="N191" s="25">
        <f t="array" aca="1" ref="N191:P191" ca="1">MMULT(I191:K191,$N$13:$P$15)</f>
        <v>1.35</v>
      </c>
      <c r="O191" s="26">
        <f ca="1"/>
        <v>-2.0344475562218536</v>
      </c>
      <c r="P191" s="27">
        <f ca="1"/>
        <v>1.5254111557631362</v>
      </c>
      <c r="S191" s="32">
        <f t="shared" ca="1" si="74"/>
        <v>1.35</v>
      </c>
      <c r="T191" s="26"/>
      <c r="U191" s="26"/>
      <c r="V191" s="26"/>
      <c r="W191" s="26"/>
      <c r="X191" s="26"/>
      <c r="Y191" s="27"/>
    </row>
    <row r="192" spans="3:25" x14ac:dyDescent="0.15">
      <c r="C192" s="3">
        <f>C170</f>
        <v>2.9999999999999996</v>
      </c>
      <c r="D192" s="2">
        <f ca="1">基礎式!D193</f>
        <v>2.8456488511087279E-4</v>
      </c>
      <c r="E192" s="30">
        <v>0</v>
      </c>
      <c r="F192" s="3">
        <f t="shared" si="75"/>
        <v>0</v>
      </c>
      <c r="G192" s="2">
        <f t="shared" si="76"/>
        <v>-1</v>
      </c>
      <c r="H192" s="4">
        <f t="shared" si="77"/>
        <v>0</v>
      </c>
      <c r="I192" s="16">
        <f t="shared" si="71"/>
        <v>2.9999999999999996</v>
      </c>
      <c r="J192" s="2">
        <f t="shared" ca="1" si="72"/>
        <v>-0.99971543511488914</v>
      </c>
      <c r="K192" s="4">
        <f t="shared" si="73"/>
        <v>0</v>
      </c>
      <c r="N192" s="25">
        <f t="array" aca="1" ref="N192:P192" ca="1">MMULT(I192:K192,$N$13:$P$15)</f>
        <v>1.5</v>
      </c>
      <c r="O192" s="26">
        <f ca="1"/>
        <v>-2.1648170690415651</v>
      </c>
      <c r="P192" s="27">
        <f ca="1"/>
        <v>1.750142282442555</v>
      </c>
      <c r="S192" s="32">
        <f t="shared" ca="1" si="74"/>
        <v>1.5</v>
      </c>
      <c r="T192" s="26"/>
      <c r="U192" s="26"/>
      <c r="V192" s="26"/>
      <c r="W192" s="26"/>
      <c r="X192" s="26"/>
      <c r="Y192" s="27"/>
    </row>
    <row r="193" spans="2:25" x14ac:dyDescent="0.15">
      <c r="C193" s="3"/>
      <c r="D193" s="2"/>
      <c r="E193" s="30"/>
      <c r="F193" s="3"/>
      <c r="G193" s="2"/>
      <c r="H193" s="4"/>
      <c r="I193" s="16"/>
      <c r="J193" s="2"/>
      <c r="K193" s="4"/>
      <c r="N193" s="25"/>
      <c r="O193" s="26"/>
      <c r="P193" s="27"/>
      <c r="S193" s="32"/>
      <c r="T193" s="26"/>
      <c r="U193" s="26"/>
      <c r="V193" s="26"/>
      <c r="W193" s="26"/>
      <c r="X193" s="26"/>
      <c r="Y193" s="27"/>
    </row>
    <row r="194" spans="2:25" x14ac:dyDescent="0.15">
      <c r="B194" t="s">
        <v>21</v>
      </c>
      <c r="C194" s="3">
        <v>-3</v>
      </c>
      <c r="D194" s="2">
        <v>0</v>
      </c>
      <c r="E194" s="30">
        <v>0</v>
      </c>
      <c r="F194" s="3">
        <v>0</v>
      </c>
      <c r="G194" s="2">
        <v>0</v>
      </c>
      <c r="H194" s="4">
        <v>0</v>
      </c>
      <c r="I194" s="16">
        <f t="shared" ref="I194:I195" si="78">C194+F194</f>
        <v>-3</v>
      </c>
      <c r="J194" s="2">
        <f t="shared" ref="J194:J195" si="79">D194+G194</f>
        <v>0</v>
      </c>
      <c r="K194" s="4">
        <f t="shared" ref="K194:K195" si="80">E194+H194</f>
        <v>0</v>
      </c>
      <c r="N194" s="25">
        <f t="array" ref="N194:P194">MMULT(I194:K194,$N$13:$P$15)</f>
        <v>-1.5000000000000004</v>
      </c>
      <c r="O194" s="26">
        <v>1.2990381056766578</v>
      </c>
      <c r="P194" s="27">
        <v>-2.25</v>
      </c>
      <c r="S194" s="32">
        <f t="shared" ref="S194:S195" si="81">N194</f>
        <v>-1.5000000000000004</v>
      </c>
      <c r="T194" s="26"/>
      <c r="U194" s="26"/>
      <c r="V194" s="26"/>
      <c r="W194" s="26">
        <f>O194</f>
        <v>1.2990381056766578</v>
      </c>
      <c r="X194" s="26"/>
      <c r="Y194" s="27"/>
    </row>
    <row r="195" spans="2:25" x14ac:dyDescent="0.15">
      <c r="C195" s="3">
        <v>3</v>
      </c>
      <c r="D195" s="2">
        <v>0</v>
      </c>
      <c r="E195" s="30">
        <v>0</v>
      </c>
      <c r="F195" s="3">
        <v>0</v>
      </c>
      <c r="G195" s="2">
        <v>0</v>
      </c>
      <c r="H195" s="4">
        <v>0</v>
      </c>
      <c r="I195" s="16">
        <f t="shared" si="78"/>
        <v>3</v>
      </c>
      <c r="J195" s="2">
        <f t="shared" si="79"/>
        <v>0</v>
      </c>
      <c r="K195" s="4">
        <f t="shared" si="80"/>
        <v>0</v>
      </c>
      <c r="N195" s="25">
        <f t="array" ref="N195:P195">MMULT(I195:K195,$N$13:$P$15)</f>
        <v>1.5000000000000004</v>
      </c>
      <c r="O195" s="26">
        <v>-1.2990381056766578</v>
      </c>
      <c r="P195" s="27">
        <v>2.25</v>
      </c>
      <c r="S195" s="32">
        <f t="shared" si="81"/>
        <v>1.5000000000000004</v>
      </c>
      <c r="T195" s="26"/>
      <c r="U195" s="26"/>
      <c r="V195" s="26"/>
      <c r="W195" s="26">
        <f>O195</f>
        <v>-1.2990381056766578</v>
      </c>
      <c r="X195" s="26"/>
      <c r="Y195" s="27"/>
    </row>
    <row r="196" spans="2:25" x14ac:dyDescent="0.15">
      <c r="C196" s="3"/>
      <c r="D196" s="2"/>
      <c r="E196" s="30"/>
      <c r="F196" s="3"/>
      <c r="G196" s="2"/>
      <c r="H196" s="4"/>
      <c r="I196" s="16"/>
      <c r="J196" s="2"/>
      <c r="K196" s="4"/>
      <c r="N196" s="25"/>
      <c r="O196" s="26"/>
      <c r="P196" s="27"/>
      <c r="S196" s="32"/>
      <c r="T196" s="26"/>
      <c r="U196" s="26"/>
      <c r="V196" s="26"/>
      <c r="W196" s="26"/>
      <c r="X196" s="26"/>
      <c r="Y196" s="27"/>
    </row>
    <row r="197" spans="2:25" x14ac:dyDescent="0.15">
      <c r="B197" t="s">
        <v>22</v>
      </c>
      <c r="C197" s="3">
        <v>0</v>
      </c>
      <c r="D197" s="2">
        <v>-3</v>
      </c>
      <c r="E197" s="30">
        <v>0</v>
      </c>
      <c r="F197" s="3">
        <v>0</v>
      </c>
      <c r="G197" s="2">
        <v>0</v>
      </c>
      <c r="H197" s="4">
        <v>0</v>
      </c>
      <c r="I197" s="16">
        <f t="shared" ref="I197:I198" si="82">C197+F197</f>
        <v>0</v>
      </c>
      <c r="J197" s="2">
        <f t="shared" ref="J197:J198" si="83">D197+G197</f>
        <v>-3</v>
      </c>
      <c r="K197" s="4">
        <f t="shared" ref="K197:K198" si="84">E197+H197</f>
        <v>0</v>
      </c>
      <c r="N197" s="25">
        <f t="array" ref="N197:P197">MMULT(I197:K197,$N$13:$P$15)</f>
        <v>0</v>
      </c>
      <c r="O197" s="26">
        <v>-2.598076211353316</v>
      </c>
      <c r="P197" s="27">
        <v>-1.4999999999999998</v>
      </c>
      <c r="S197" s="32">
        <f t="shared" ref="S197:S198" si="85">N197</f>
        <v>0</v>
      </c>
      <c r="T197" s="26"/>
      <c r="U197" s="26"/>
      <c r="V197" s="26"/>
      <c r="W197" s="26"/>
      <c r="X197" s="26">
        <f>O197</f>
        <v>-2.598076211353316</v>
      </c>
      <c r="Y197" s="27"/>
    </row>
    <row r="198" spans="2:25" x14ac:dyDescent="0.15">
      <c r="C198" s="3">
        <v>0</v>
      </c>
      <c r="D198" s="2">
        <v>3</v>
      </c>
      <c r="E198" s="30">
        <v>0</v>
      </c>
      <c r="F198" s="3">
        <v>0</v>
      </c>
      <c r="G198" s="2">
        <v>0</v>
      </c>
      <c r="H198" s="4">
        <v>0</v>
      </c>
      <c r="I198" s="16">
        <f t="shared" si="82"/>
        <v>0</v>
      </c>
      <c r="J198" s="2">
        <f t="shared" si="83"/>
        <v>3</v>
      </c>
      <c r="K198" s="4">
        <f t="shared" si="84"/>
        <v>0</v>
      </c>
      <c r="N198" s="25">
        <f t="array" ref="N198:P198">MMULT(I198:K198,$N$13:$P$15)</f>
        <v>0</v>
      </c>
      <c r="O198" s="26">
        <v>2.598076211353316</v>
      </c>
      <c r="P198" s="27">
        <v>1.4999999999999998</v>
      </c>
      <c r="S198" s="32">
        <f t="shared" si="85"/>
        <v>0</v>
      </c>
      <c r="T198" s="26"/>
      <c r="U198" s="26"/>
      <c r="V198" s="26"/>
      <c r="W198" s="26"/>
      <c r="X198" s="26">
        <f>O198</f>
        <v>2.598076211353316</v>
      </c>
      <c r="Y198" s="27"/>
    </row>
    <row r="199" spans="2:25" x14ac:dyDescent="0.15">
      <c r="C199" s="3"/>
      <c r="D199" s="2"/>
      <c r="E199" s="30"/>
      <c r="F199" s="3"/>
      <c r="G199" s="2"/>
      <c r="H199" s="4"/>
      <c r="I199" s="16"/>
      <c r="J199" s="2"/>
      <c r="K199" s="4"/>
      <c r="N199" s="25"/>
      <c r="O199" s="26"/>
      <c r="P199" s="27"/>
      <c r="S199" s="32"/>
      <c r="T199" s="26"/>
      <c r="U199" s="26"/>
      <c r="V199" s="26"/>
      <c r="W199" s="26"/>
      <c r="X199" s="26"/>
      <c r="Y199" s="27"/>
    </row>
    <row r="200" spans="2:25" x14ac:dyDescent="0.15">
      <c r="B200" t="s">
        <v>23</v>
      </c>
      <c r="C200" s="3">
        <v>0</v>
      </c>
      <c r="D200" s="2">
        <v>0</v>
      </c>
      <c r="E200" s="30">
        <v>-3</v>
      </c>
      <c r="F200" s="3">
        <v>0</v>
      </c>
      <c r="G200" s="2">
        <v>0</v>
      </c>
      <c r="H200" s="4">
        <v>0</v>
      </c>
      <c r="I200" s="16">
        <f t="shared" ref="I200:I201" si="86">C200+F200</f>
        <v>0</v>
      </c>
      <c r="J200" s="2">
        <f t="shared" ref="J200:J201" si="87">D200+G200</f>
        <v>0</v>
      </c>
      <c r="K200" s="4">
        <f t="shared" ref="K200:K201" si="88">E200+H200</f>
        <v>-3</v>
      </c>
      <c r="N200" s="25">
        <f t="array" ref="N200:P200">MMULT(I200:K200,$N$13:$P$15)</f>
        <v>2.598076211353316</v>
      </c>
      <c r="O200" s="26">
        <v>0.75</v>
      </c>
      <c r="P200" s="27">
        <v>-1.2990381056766584</v>
      </c>
      <c r="S200" s="32">
        <f t="shared" ref="S200:S201" si="89">N200</f>
        <v>2.598076211353316</v>
      </c>
      <c r="T200" s="26"/>
      <c r="U200" s="26"/>
      <c r="V200" s="26"/>
      <c r="W200" s="26"/>
      <c r="X200" s="26"/>
      <c r="Y200" s="27">
        <f>O200</f>
        <v>0.75</v>
      </c>
    </row>
    <row r="201" spans="2:25" x14ac:dyDescent="0.15">
      <c r="C201" s="3">
        <v>0</v>
      </c>
      <c r="D201" s="2">
        <v>0</v>
      </c>
      <c r="E201" s="30">
        <v>2</v>
      </c>
      <c r="F201" s="3">
        <v>0</v>
      </c>
      <c r="G201" s="2">
        <v>0</v>
      </c>
      <c r="H201" s="4">
        <v>0</v>
      </c>
      <c r="I201" s="16">
        <f t="shared" si="86"/>
        <v>0</v>
      </c>
      <c r="J201" s="2">
        <f t="shared" si="87"/>
        <v>0</v>
      </c>
      <c r="K201" s="4">
        <f t="shared" si="88"/>
        <v>2</v>
      </c>
      <c r="N201" s="25">
        <f t="array" ref="N201:P201">MMULT(I201:K201,$N$13:$P$15)</f>
        <v>-1.7320508075688772</v>
      </c>
      <c r="O201" s="26">
        <v>-0.5</v>
      </c>
      <c r="P201" s="27">
        <v>0.86602540378443893</v>
      </c>
      <c r="S201" s="32">
        <f t="shared" si="89"/>
        <v>-1.7320508075688772</v>
      </c>
      <c r="T201" s="26"/>
      <c r="U201" s="26"/>
      <c r="V201" s="26"/>
      <c r="W201" s="26"/>
      <c r="X201" s="26"/>
      <c r="Y201" s="27">
        <f>O201</f>
        <v>-0.5</v>
      </c>
    </row>
    <row r="202" spans="2:25" x14ac:dyDescent="0.15">
      <c r="C202" s="3"/>
      <c r="D202" s="2"/>
      <c r="E202" s="30"/>
      <c r="F202" s="3"/>
      <c r="G202" s="2"/>
      <c r="H202" s="4"/>
      <c r="I202" s="16"/>
      <c r="J202" s="2"/>
      <c r="K202" s="4"/>
      <c r="N202" s="25"/>
      <c r="O202" s="26"/>
      <c r="P202" s="27"/>
      <c r="S202" s="32"/>
      <c r="T202" s="26"/>
      <c r="U202" s="26"/>
      <c r="V202" s="26"/>
      <c r="W202" s="26"/>
      <c r="X202" s="26"/>
      <c r="Y202" s="27"/>
    </row>
    <row r="203" spans="2:25" x14ac:dyDescent="0.15">
      <c r="B203" t="s">
        <v>33</v>
      </c>
      <c r="C203" s="3">
        <f>C18</f>
        <v>-3</v>
      </c>
      <c r="D203" s="2">
        <f>C203^2/2</f>
        <v>4.5</v>
      </c>
      <c r="E203" s="30">
        <v>0</v>
      </c>
      <c r="F203" s="3">
        <v>0</v>
      </c>
      <c r="G203" s="2">
        <v>0</v>
      </c>
      <c r="H203" s="4">
        <v>0</v>
      </c>
      <c r="I203" s="16">
        <f t="shared" ref="I203" si="90">C203+F203</f>
        <v>-3</v>
      </c>
      <c r="J203" s="2">
        <f t="shared" ref="J203" si="91">D203+G203</f>
        <v>4.5</v>
      </c>
      <c r="K203" s="4">
        <f t="shared" ref="K203" si="92">E203+H203</f>
        <v>0</v>
      </c>
      <c r="N203" s="25">
        <f t="array" ref="N203:P203">MMULT(I203:K203,$N$13:$P$15)</f>
        <v>-1.5000000000000004</v>
      </c>
      <c r="O203" s="26">
        <v>5.196152422706632</v>
      </c>
      <c r="P203" s="27">
        <v>-4.4408920985006262E-16</v>
      </c>
      <c r="S203" s="32">
        <f t="shared" ref="S203:S223" si="93">N203</f>
        <v>-1.5000000000000004</v>
      </c>
      <c r="T203" s="26">
        <f t="shared" ref="T203:T223" si="94">O203</f>
        <v>5.196152422706632</v>
      </c>
      <c r="U203" s="26"/>
      <c r="V203" s="26"/>
      <c r="W203" s="26"/>
      <c r="X203" s="26"/>
      <c r="Y203" s="27"/>
    </row>
    <row r="204" spans="2:25" x14ac:dyDescent="0.15">
      <c r="C204" s="3">
        <f t="shared" ref="C204:C223" si="95">C19</f>
        <v>-2.7</v>
      </c>
      <c r="D204" s="2">
        <f t="shared" ref="D204:D223" si="96">C204^2/2</f>
        <v>3.6450000000000005</v>
      </c>
      <c r="E204" s="30">
        <v>0</v>
      </c>
      <c r="F204" s="3">
        <f>F203</f>
        <v>0</v>
      </c>
      <c r="G204" s="2">
        <f>G203</f>
        <v>0</v>
      </c>
      <c r="H204" s="4">
        <f>H203</f>
        <v>0</v>
      </c>
      <c r="I204" s="16">
        <f t="shared" ref="I204:I223" si="97">C204+F204</f>
        <v>-2.7</v>
      </c>
      <c r="J204" s="2">
        <f t="shared" ref="J204:J223" si="98">D204+G204</f>
        <v>3.6450000000000005</v>
      </c>
      <c r="K204" s="4">
        <f t="shared" ref="K204:K223" si="99">E204+H204</f>
        <v>0</v>
      </c>
      <c r="N204" s="25">
        <f t="array" ref="N204:P204">MMULT(I204:K204,$N$13:$P$15)</f>
        <v>-1.3500000000000003</v>
      </c>
      <c r="O204" s="26">
        <v>4.3257968919032717</v>
      </c>
      <c r="P204" s="27">
        <v>-0.20250000000000035</v>
      </c>
      <c r="S204" s="32">
        <f t="shared" si="93"/>
        <v>-1.3500000000000003</v>
      </c>
      <c r="T204" s="26">
        <f t="shared" si="94"/>
        <v>4.3257968919032717</v>
      </c>
      <c r="U204" s="26"/>
      <c r="V204" s="26"/>
      <c r="W204" s="26"/>
      <c r="X204" s="26"/>
      <c r="Y204" s="27"/>
    </row>
    <row r="205" spans="2:25" x14ac:dyDescent="0.15">
      <c r="C205" s="3">
        <f t="shared" si="95"/>
        <v>-2.4000000000000004</v>
      </c>
      <c r="D205" s="2">
        <f t="shared" si="96"/>
        <v>2.8800000000000008</v>
      </c>
      <c r="E205" s="30">
        <v>0</v>
      </c>
      <c r="F205" s="3">
        <f t="shared" ref="F205:F223" si="100">F204</f>
        <v>0</v>
      </c>
      <c r="G205" s="2">
        <f t="shared" ref="G205:G223" si="101">G204</f>
        <v>0</v>
      </c>
      <c r="H205" s="4">
        <f t="shared" ref="H205:H223" si="102">H204</f>
        <v>0</v>
      </c>
      <c r="I205" s="16">
        <f t="shared" si="97"/>
        <v>-2.4000000000000004</v>
      </c>
      <c r="J205" s="2">
        <f t="shared" si="98"/>
        <v>2.8800000000000008</v>
      </c>
      <c r="K205" s="4">
        <f t="shared" si="99"/>
        <v>0</v>
      </c>
      <c r="N205" s="25">
        <f t="array" ref="N205:P205">MMULT(I205:K205,$N$13:$P$15)</f>
        <v>-1.2000000000000004</v>
      </c>
      <c r="O205" s="26">
        <v>3.5333836474405107</v>
      </c>
      <c r="P205" s="27">
        <v>-0.3600000000000001</v>
      </c>
      <c r="S205" s="32">
        <f t="shared" si="93"/>
        <v>-1.2000000000000004</v>
      </c>
      <c r="T205" s="26">
        <f t="shared" si="94"/>
        <v>3.5333836474405107</v>
      </c>
      <c r="U205" s="26"/>
      <c r="V205" s="26"/>
      <c r="W205" s="26"/>
      <c r="X205" s="26"/>
      <c r="Y205" s="27"/>
    </row>
    <row r="206" spans="2:25" x14ac:dyDescent="0.15">
      <c r="C206" s="3">
        <f t="shared" si="95"/>
        <v>-2.1000000000000005</v>
      </c>
      <c r="D206" s="2">
        <f t="shared" si="96"/>
        <v>2.205000000000001</v>
      </c>
      <c r="E206" s="30">
        <v>0</v>
      </c>
      <c r="F206" s="3">
        <f t="shared" si="100"/>
        <v>0</v>
      </c>
      <c r="G206" s="2">
        <f t="shared" si="101"/>
        <v>0</v>
      </c>
      <c r="H206" s="4">
        <f t="shared" si="102"/>
        <v>0</v>
      </c>
      <c r="I206" s="16">
        <f t="shared" si="97"/>
        <v>-2.1000000000000005</v>
      </c>
      <c r="J206" s="2">
        <f t="shared" si="98"/>
        <v>2.205000000000001</v>
      </c>
      <c r="K206" s="4">
        <f t="shared" si="99"/>
        <v>0</v>
      </c>
      <c r="N206" s="25">
        <f t="array" ref="N206:P206">MMULT(I206:K206,$N$13:$P$15)</f>
        <v>-1.0500000000000005</v>
      </c>
      <c r="O206" s="26">
        <v>2.8189126893183487</v>
      </c>
      <c r="P206" s="27">
        <v>-0.47250000000000014</v>
      </c>
      <c r="S206" s="32">
        <f t="shared" si="93"/>
        <v>-1.0500000000000005</v>
      </c>
      <c r="T206" s="26">
        <f t="shared" si="94"/>
        <v>2.8189126893183487</v>
      </c>
      <c r="U206" s="26"/>
      <c r="V206" s="26"/>
      <c r="W206" s="26"/>
      <c r="X206" s="26"/>
      <c r="Y206" s="27"/>
    </row>
    <row r="207" spans="2:25" x14ac:dyDescent="0.15">
      <c r="C207" s="3">
        <f t="shared" si="95"/>
        <v>-1.8000000000000005</v>
      </c>
      <c r="D207" s="2">
        <f t="shared" si="96"/>
        <v>1.6200000000000008</v>
      </c>
      <c r="E207" s="30">
        <v>0</v>
      </c>
      <c r="F207" s="3">
        <f t="shared" si="100"/>
        <v>0</v>
      </c>
      <c r="G207" s="2">
        <f t="shared" si="101"/>
        <v>0</v>
      </c>
      <c r="H207" s="4">
        <f t="shared" si="102"/>
        <v>0</v>
      </c>
      <c r="I207" s="16">
        <f t="shared" si="97"/>
        <v>-1.8000000000000005</v>
      </c>
      <c r="J207" s="2">
        <f t="shared" si="98"/>
        <v>1.6200000000000008</v>
      </c>
      <c r="K207" s="4">
        <f t="shared" si="99"/>
        <v>0</v>
      </c>
      <c r="N207" s="25">
        <f t="array" ref="N207:P207">MMULT(I207:K207,$N$13:$P$15)</f>
        <v>-0.90000000000000047</v>
      </c>
      <c r="O207" s="26">
        <v>2.1823840175367861</v>
      </c>
      <c r="P207" s="27">
        <v>-0.54</v>
      </c>
      <c r="S207" s="32">
        <f t="shared" si="93"/>
        <v>-0.90000000000000047</v>
      </c>
      <c r="T207" s="26">
        <f t="shared" si="94"/>
        <v>2.1823840175367861</v>
      </c>
      <c r="U207" s="26"/>
      <c r="V207" s="26"/>
      <c r="W207" s="26"/>
      <c r="X207" s="26"/>
      <c r="Y207" s="27"/>
    </row>
    <row r="208" spans="2:25" x14ac:dyDescent="0.15">
      <c r="C208" s="3">
        <f t="shared" si="95"/>
        <v>-1.5000000000000004</v>
      </c>
      <c r="D208" s="2">
        <f t="shared" si="96"/>
        <v>1.1250000000000007</v>
      </c>
      <c r="E208" s="30">
        <v>0</v>
      </c>
      <c r="F208" s="3">
        <f t="shared" si="100"/>
        <v>0</v>
      </c>
      <c r="G208" s="2">
        <f t="shared" si="101"/>
        <v>0</v>
      </c>
      <c r="H208" s="4">
        <f t="shared" si="102"/>
        <v>0</v>
      </c>
      <c r="I208" s="16">
        <f t="shared" si="97"/>
        <v>-1.5000000000000004</v>
      </c>
      <c r="J208" s="2">
        <f t="shared" si="98"/>
        <v>1.1250000000000007</v>
      </c>
      <c r="K208" s="4">
        <f t="shared" si="99"/>
        <v>0</v>
      </c>
      <c r="N208" s="25">
        <f t="array" ref="N208:P208">MMULT(I208:K208,$N$13:$P$15)</f>
        <v>-0.75000000000000044</v>
      </c>
      <c r="O208" s="26">
        <v>1.6237976320958232</v>
      </c>
      <c r="P208" s="27">
        <v>-0.56250000000000022</v>
      </c>
      <c r="S208" s="32">
        <f t="shared" si="93"/>
        <v>-0.75000000000000044</v>
      </c>
      <c r="T208" s="26">
        <f t="shared" si="94"/>
        <v>1.6237976320958232</v>
      </c>
      <c r="U208" s="26"/>
      <c r="V208" s="26"/>
      <c r="W208" s="26"/>
      <c r="X208" s="26"/>
      <c r="Y208" s="27"/>
    </row>
    <row r="209" spans="3:25" x14ac:dyDescent="0.15">
      <c r="C209" s="3">
        <f t="shared" si="95"/>
        <v>-1.2000000000000004</v>
      </c>
      <c r="D209" s="2">
        <f t="shared" si="96"/>
        <v>0.72000000000000053</v>
      </c>
      <c r="E209" s="30">
        <v>0</v>
      </c>
      <c r="F209" s="3">
        <f t="shared" si="100"/>
        <v>0</v>
      </c>
      <c r="G209" s="2">
        <f t="shared" si="101"/>
        <v>0</v>
      </c>
      <c r="H209" s="4">
        <f t="shared" si="102"/>
        <v>0</v>
      </c>
      <c r="I209" s="16">
        <f t="shared" si="97"/>
        <v>-1.2000000000000004</v>
      </c>
      <c r="J209" s="2">
        <f t="shared" si="98"/>
        <v>0.72000000000000053</v>
      </c>
      <c r="K209" s="4">
        <f t="shared" si="99"/>
        <v>0</v>
      </c>
      <c r="N209" s="25">
        <f t="array" ref="N209:P209">MMULT(I209:K209,$N$13:$P$15)</f>
        <v>-0.60000000000000031</v>
      </c>
      <c r="O209" s="26">
        <v>1.1431535329954596</v>
      </c>
      <c r="P209" s="27">
        <v>-0.54000000000000015</v>
      </c>
      <c r="S209" s="32">
        <f t="shared" si="93"/>
        <v>-0.60000000000000031</v>
      </c>
      <c r="T209" s="26">
        <f t="shared" si="94"/>
        <v>1.1431535329954596</v>
      </c>
      <c r="U209" s="26"/>
      <c r="V209" s="26"/>
      <c r="W209" s="26"/>
      <c r="X209" s="26"/>
      <c r="Y209" s="27"/>
    </row>
    <row r="210" spans="3:25" x14ac:dyDescent="0.15">
      <c r="C210" s="3">
        <f t="shared" si="95"/>
        <v>-0.90000000000000036</v>
      </c>
      <c r="D210" s="2">
        <f t="shared" si="96"/>
        <v>0.4050000000000003</v>
      </c>
      <c r="E210" s="30">
        <v>0</v>
      </c>
      <c r="F210" s="3">
        <f t="shared" si="100"/>
        <v>0</v>
      </c>
      <c r="G210" s="2">
        <f t="shared" si="101"/>
        <v>0</v>
      </c>
      <c r="H210" s="4">
        <f t="shared" si="102"/>
        <v>0</v>
      </c>
      <c r="I210" s="16">
        <f t="shared" si="97"/>
        <v>-0.90000000000000036</v>
      </c>
      <c r="J210" s="2">
        <f t="shared" si="98"/>
        <v>0.4050000000000003</v>
      </c>
      <c r="K210" s="4">
        <f t="shared" si="99"/>
        <v>0</v>
      </c>
      <c r="N210" s="25">
        <f t="array" ref="N210:P210">MMULT(I210:K210,$N$13:$P$15)</f>
        <v>-0.45000000000000029</v>
      </c>
      <c r="O210" s="26">
        <v>0.7404517202356955</v>
      </c>
      <c r="P210" s="27">
        <v>-0.47250000000000014</v>
      </c>
      <c r="S210" s="32">
        <f t="shared" si="93"/>
        <v>-0.45000000000000029</v>
      </c>
      <c r="T210" s="26">
        <f t="shared" si="94"/>
        <v>0.7404517202356955</v>
      </c>
      <c r="U210" s="26"/>
      <c r="V210" s="26"/>
      <c r="W210" s="26"/>
      <c r="X210" s="26"/>
      <c r="Y210" s="27"/>
    </row>
    <row r="211" spans="3:25" x14ac:dyDescent="0.15">
      <c r="C211" s="3">
        <f t="shared" si="95"/>
        <v>-0.60000000000000031</v>
      </c>
      <c r="D211" s="2">
        <f t="shared" si="96"/>
        <v>0.18000000000000019</v>
      </c>
      <c r="E211" s="30">
        <v>0</v>
      </c>
      <c r="F211" s="3">
        <f t="shared" si="100"/>
        <v>0</v>
      </c>
      <c r="G211" s="2">
        <f t="shared" si="101"/>
        <v>0</v>
      </c>
      <c r="H211" s="4">
        <f t="shared" si="102"/>
        <v>0</v>
      </c>
      <c r="I211" s="16">
        <f t="shared" si="97"/>
        <v>-0.60000000000000031</v>
      </c>
      <c r="J211" s="2">
        <f t="shared" si="98"/>
        <v>0.18000000000000019</v>
      </c>
      <c r="K211" s="4">
        <f t="shared" si="99"/>
        <v>0</v>
      </c>
      <c r="N211" s="25">
        <f t="array" ref="N211:P211">MMULT(I211:K211,$N$13:$P$15)</f>
        <v>-0.30000000000000021</v>
      </c>
      <c r="O211" s="26">
        <v>0.41569219381653078</v>
      </c>
      <c r="P211" s="27">
        <v>-0.36000000000000015</v>
      </c>
      <c r="S211" s="32">
        <f t="shared" si="93"/>
        <v>-0.30000000000000021</v>
      </c>
      <c r="T211" s="26">
        <f t="shared" si="94"/>
        <v>0.41569219381653078</v>
      </c>
      <c r="U211" s="26"/>
      <c r="V211" s="26"/>
      <c r="W211" s="26"/>
      <c r="X211" s="26"/>
      <c r="Y211" s="27"/>
    </row>
    <row r="212" spans="3:25" x14ac:dyDescent="0.15">
      <c r="C212" s="3">
        <f t="shared" si="95"/>
        <v>-0.30000000000000032</v>
      </c>
      <c r="D212" s="2">
        <f t="shared" si="96"/>
        <v>4.5000000000000095E-2</v>
      </c>
      <c r="E212" s="30">
        <v>0</v>
      </c>
      <c r="F212" s="3">
        <f t="shared" si="100"/>
        <v>0</v>
      </c>
      <c r="G212" s="2">
        <f t="shared" si="101"/>
        <v>0</v>
      </c>
      <c r="H212" s="4">
        <f t="shared" si="102"/>
        <v>0</v>
      </c>
      <c r="I212" s="16">
        <f t="shared" si="97"/>
        <v>-0.30000000000000032</v>
      </c>
      <c r="J212" s="2">
        <f t="shared" si="98"/>
        <v>4.5000000000000095E-2</v>
      </c>
      <c r="K212" s="4">
        <f t="shared" si="99"/>
        <v>0</v>
      </c>
      <c r="N212" s="25">
        <f t="array" ref="N212:P212">MMULT(I212:K212,$N$13:$P$15)</f>
        <v>-0.15000000000000019</v>
      </c>
      <c r="O212" s="26">
        <v>0.16887495373796574</v>
      </c>
      <c r="P212" s="27">
        <v>-0.20250000000000021</v>
      </c>
      <c r="S212" s="32">
        <f t="shared" si="93"/>
        <v>-0.15000000000000019</v>
      </c>
      <c r="T212" s="26">
        <f t="shared" si="94"/>
        <v>0.16887495373796574</v>
      </c>
      <c r="U212" s="26"/>
      <c r="V212" s="26"/>
      <c r="W212" s="26"/>
      <c r="X212" s="26"/>
      <c r="Y212" s="27"/>
    </row>
    <row r="213" spans="3:25" x14ac:dyDescent="0.15">
      <c r="C213" s="3">
        <f t="shared" si="95"/>
        <v>0</v>
      </c>
      <c r="D213" s="2">
        <f t="shared" si="96"/>
        <v>0</v>
      </c>
      <c r="E213" s="30">
        <v>0</v>
      </c>
      <c r="F213" s="3">
        <f t="shared" si="100"/>
        <v>0</v>
      </c>
      <c r="G213" s="2">
        <f t="shared" si="101"/>
        <v>0</v>
      </c>
      <c r="H213" s="4">
        <f t="shared" si="102"/>
        <v>0</v>
      </c>
      <c r="I213" s="16">
        <f t="shared" si="97"/>
        <v>0</v>
      </c>
      <c r="J213" s="2">
        <f t="shared" si="98"/>
        <v>0</v>
      </c>
      <c r="K213" s="4">
        <f t="shared" si="99"/>
        <v>0</v>
      </c>
      <c r="N213" s="25">
        <f t="array" ref="N213:P213">MMULT(I213:K213,$N$13:$P$15)</f>
        <v>0</v>
      </c>
      <c r="O213" s="26">
        <v>0</v>
      </c>
      <c r="P213" s="27">
        <v>0</v>
      </c>
      <c r="S213" s="32">
        <f t="shared" si="93"/>
        <v>0</v>
      </c>
      <c r="T213" s="26">
        <f t="shared" si="94"/>
        <v>0</v>
      </c>
      <c r="U213" s="26"/>
      <c r="V213" s="26"/>
      <c r="W213" s="26"/>
      <c r="X213" s="26"/>
      <c r="Y213" s="27"/>
    </row>
    <row r="214" spans="3:25" x14ac:dyDescent="0.15">
      <c r="C214" s="3">
        <f t="shared" si="95"/>
        <v>0.3</v>
      </c>
      <c r="D214" s="2">
        <f t="shared" si="96"/>
        <v>4.4999999999999998E-2</v>
      </c>
      <c r="E214" s="30">
        <v>0</v>
      </c>
      <c r="F214" s="3">
        <f t="shared" si="100"/>
        <v>0</v>
      </c>
      <c r="G214" s="2">
        <f t="shared" si="101"/>
        <v>0</v>
      </c>
      <c r="H214" s="4">
        <f t="shared" si="102"/>
        <v>0</v>
      </c>
      <c r="I214" s="16">
        <f t="shared" si="97"/>
        <v>0.3</v>
      </c>
      <c r="J214" s="2">
        <f t="shared" si="98"/>
        <v>4.4999999999999998E-2</v>
      </c>
      <c r="K214" s="4">
        <f t="shared" si="99"/>
        <v>0</v>
      </c>
      <c r="N214" s="25">
        <f t="array" ref="N214:P214">MMULT(I214:K214,$N$13:$P$15)</f>
        <v>0.15000000000000002</v>
      </c>
      <c r="O214" s="26">
        <v>-9.0932667397366024E-2</v>
      </c>
      <c r="P214" s="27">
        <v>0.24749999999999997</v>
      </c>
      <c r="S214" s="32">
        <f t="shared" si="93"/>
        <v>0.15000000000000002</v>
      </c>
      <c r="T214" s="26">
        <f t="shared" si="94"/>
        <v>-9.0932667397366024E-2</v>
      </c>
      <c r="U214" s="26"/>
      <c r="V214" s="26"/>
      <c r="W214" s="26"/>
      <c r="X214" s="26"/>
      <c r="Y214" s="27"/>
    </row>
    <row r="215" spans="3:25" x14ac:dyDescent="0.15">
      <c r="C215" s="3">
        <f t="shared" si="95"/>
        <v>0.6</v>
      </c>
      <c r="D215" s="2">
        <f t="shared" si="96"/>
        <v>0.18</v>
      </c>
      <c r="E215" s="30">
        <v>0</v>
      </c>
      <c r="F215" s="3">
        <f t="shared" si="100"/>
        <v>0</v>
      </c>
      <c r="G215" s="2">
        <f t="shared" si="101"/>
        <v>0</v>
      </c>
      <c r="H215" s="4">
        <f t="shared" si="102"/>
        <v>0</v>
      </c>
      <c r="I215" s="16">
        <f t="shared" si="97"/>
        <v>0.6</v>
      </c>
      <c r="J215" s="2">
        <f t="shared" si="98"/>
        <v>0.18</v>
      </c>
      <c r="K215" s="4">
        <f t="shared" si="99"/>
        <v>0</v>
      </c>
      <c r="N215" s="25">
        <f t="array" ref="N215:P215">MMULT(I215:K215,$N$13:$P$15)</f>
        <v>0.30000000000000004</v>
      </c>
      <c r="O215" s="26">
        <v>-0.10392304845413255</v>
      </c>
      <c r="P215" s="27">
        <v>0.53999999999999992</v>
      </c>
      <c r="S215" s="32">
        <f t="shared" si="93"/>
        <v>0.30000000000000004</v>
      </c>
      <c r="T215" s="26">
        <f t="shared" si="94"/>
        <v>-0.10392304845413255</v>
      </c>
      <c r="U215" s="26"/>
      <c r="V215" s="26"/>
      <c r="W215" s="26"/>
      <c r="X215" s="26"/>
      <c r="Y215" s="27"/>
    </row>
    <row r="216" spans="3:25" x14ac:dyDescent="0.15">
      <c r="C216" s="3">
        <f t="shared" si="95"/>
        <v>0.89999999999999991</v>
      </c>
      <c r="D216" s="2">
        <f t="shared" si="96"/>
        <v>0.40499999999999992</v>
      </c>
      <c r="E216" s="30">
        <v>0</v>
      </c>
      <c r="F216" s="3">
        <f t="shared" si="100"/>
        <v>0</v>
      </c>
      <c r="G216" s="2">
        <f t="shared" si="101"/>
        <v>0</v>
      </c>
      <c r="H216" s="4">
        <f t="shared" si="102"/>
        <v>0</v>
      </c>
      <c r="I216" s="16">
        <f t="shared" si="97"/>
        <v>0.89999999999999991</v>
      </c>
      <c r="J216" s="2">
        <f t="shared" si="98"/>
        <v>0.40499999999999992</v>
      </c>
      <c r="K216" s="4">
        <f t="shared" si="99"/>
        <v>0</v>
      </c>
      <c r="N216" s="25">
        <f t="array" ref="N216:P216">MMULT(I216:K216,$N$13:$P$15)</f>
        <v>0.45000000000000007</v>
      </c>
      <c r="O216" s="26">
        <v>-3.8971143170299649E-2</v>
      </c>
      <c r="P216" s="27">
        <v>0.87749999999999984</v>
      </c>
      <c r="S216" s="32">
        <f t="shared" si="93"/>
        <v>0.45000000000000007</v>
      </c>
      <c r="T216" s="26">
        <f t="shared" si="94"/>
        <v>-3.8971143170299649E-2</v>
      </c>
      <c r="U216" s="26"/>
      <c r="V216" s="26"/>
      <c r="W216" s="26"/>
      <c r="X216" s="26"/>
      <c r="Y216" s="27"/>
    </row>
    <row r="217" spans="3:25" x14ac:dyDescent="0.15">
      <c r="C217" s="3">
        <f t="shared" si="95"/>
        <v>1.2</v>
      </c>
      <c r="D217" s="2">
        <f t="shared" si="96"/>
        <v>0.72</v>
      </c>
      <c r="E217" s="30">
        <v>0</v>
      </c>
      <c r="F217" s="3">
        <f t="shared" si="100"/>
        <v>0</v>
      </c>
      <c r="G217" s="2">
        <f t="shared" si="101"/>
        <v>0</v>
      </c>
      <c r="H217" s="4">
        <f t="shared" si="102"/>
        <v>0</v>
      </c>
      <c r="I217" s="16">
        <f t="shared" si="97"/>
        <v>1.2</v>
      </c>
      <c r="J217" s="2">
        <f t="shared" si="98"/>
        <v>0.72</v>
      </c>
      <c r="K217" s="4">
        <f t="shared" si="99"/>
        <v>0</v>
      </c>
      <c r="N217" s="25">
        <f t="array" ref="N217:P217">MMULT(I217:K217,$N$13:$P$15)</f>
        <v>0.60000000000000009</v>
      </c>
      <c r="O217" s="26">
        <v>0.1039230484541328</v>
      </c>
      <c r="P217" s="27">
        <v>1.2599999999999998</v>
      </c>
      <c r="S217" s="32">
        <f t="shared" si="93"/>
        <v>0.60000000000000009</v>
      </c>
      <c r="T217" s="26">
        <f t="shared" si="94"/>
        <v>0.1039230484541328</v>
      </c>
      <c r="U217" s="26"/>
      <c r="V217" s="26"/>
      <c r="W217" s="26"/>
      <c r="X217" s="26"/>
      <c r="Y217" s="27"/>
    </row>
    <row r="218" spans="3:25" x14ac:dyDescent="0.15">
      <c r="C218" s="3">
        <f t="shared" si="95"/>
        <v>1.5</v>
      </c>
      <c r="D218" s="2">
        <f t="shared" si="96"/>
        <v>1.125</v>
      </c>
      <c r="E218" s="30">
        <v>0</v>
      </c>
      <c r="F218" s="3">
        <f t="shared" si="100"/>
        <v>0</v>
      </c>
      <c r="G218" s="2">
        <f t="shared" si="101"/>
        <v>0</v>
      </c>
      <c r="H218" s="4">
        <f t="shared" si="102"/>
        <v>0</v>
      </c>
      <c r="I218" s="16">
        <f t="shared" si="97"/>
        <v>1.5</v>
      </c>
      <c r="J218" s="2">
        <f t="shared" si="98"/>
        <v>1.125</v>
      </c>
      <c r="K218" s="4">
        <f t="shared" si="99"/>
        <v>0</v>
      </c>
      <c r="N218" s="25">
        <f t="array" ref="N218:P218">MMULT(I218:K218,$N$13:$P$15)</f>
        <v>0.75000000000000022</v>
      </c>
      <c r="O218" s="26">
        <v>0.32475952641916461</v>
      </c>
      <c r="P218" s="27">
        <v>1.6875</v>
      </c>
      <c r="S218" s="32">
        <f t="shared" si="93"/>
        <v>0.75000000000000022</v>
      </c>
      <c r="T218" s="26">
        <f t="shared" si="94"/>
        <v>0.32475952641916461</v>
      </c>
      <c r="U218" s="26"/>
      <c r="V218" s="26"/>
      <c r="W218" s="26"/>
      <c r="X218" s="26"/>
      <c r="Y218" s="27"/>
    </row>
    <row r="219" spans="3:25" x14ac:dyDescent="0.15">
      <c r="C219" s="3">
        <f t="shared" si="95"/>
        <v>1.8</v>
      </c>
      <c r="D219" s="2">
        <f t="shared" si="96"/>
        <v>1.62</v>
      </c>
      <c r="E219" s="30">
        <v>0</v>
      </c>
      <c r="F219" s="3">
        <f t="shared" si="100"/>
        <v>0</v>
      </c>
      <c r="G219" s="2">
        <f t="shared" si="101"/>
        <v>0</v>
      </c>
      <c r="H219" s="4">
        <f t="shared" si="102"/>
        <v>0</v>
      </c>
      <c r="I219" s="16">
        <f t="shared" si="97"/>
        <v>1.8</v>
      </c>
      <c r="J219" s="2">
        <f t="shared" si="98"/>
        <v>1.62</v>
      </c>
      <c r="K219" s="4">
        <f t="shared" si="99"/>
        <v>0</v>
      </c>
      <c r="N219" s="25">
        <f t="array" ref="N219:P219">MMULT(I219:K219,$N$13:$P$15)</f>
        <v>0.90000000000000024</v>
      </c>
      <c r="O219" s="26">
        <v>0.62353829072479605</v>
      </c>
      <c r="P219" s="27">
        <v>2.16</v>
      </c>
      <c r="S219" s="32">
        <f t="shared" si="93"/>
        <v>0.90000000000000024</v>
      </c>
      <c r="T219" s="26">
        <f t="shared" si="94"/>
        <v>0.62353829072479605</v>
      </c>
      <c r="U219" s="26"/>
      <c r="V219" s="26"/>
      <c r="W219" s="26"/>
      <c r="X219" s="26"/>
      <c r="Y219" s="27"/>
    </row>
    <row r="220" spans="3:25" x14ac:dyDescent="0.15">
      <c r="C220" s="3">
        <f t="shared" si="95"/>
        <v>2.1</v>
      </c>
      <c r="D220" s="2">
        <f t="shared" si="96"/>
        <v>2.2050000000000001</v>
      </c>
      <c r="E220" s="30">
        <v>0</v>
      </c>
      <c r="F220" s="3">
        <f t="shared" si="100"/>
        <v>0</v>
      </c>
      <c r="G220" s="2">
        <f t="shared" si="101"/>
        <v>0</v>
      </c>
      <c r="H220" s="4">
        <f t="shared" si="102"/>
        <v>0</v>
      </c>
      <c r="I220" s="16">
        <f t="shared" si="97"/>
        <v>2.1</v>
      </c>
      <c r="J220" s="2">
        <f t="shared" si="98"/>
        <v>2.2050000000000001</v>
      </c>
      <c r="K220" s="4">
        <f t="shared" si="99"/>
        <v>0</v>
      </c>
      <c r="N220" s="25">
        <f t="array" ref="N220:P220">MMULT(I220:K220,$N$13:$P$15)</f>
        <v>1.0500000000000003</v>
      </c>
      <c r="O220" s="26">
        <v>1.0002593413710268</v>
      </c>
      <c r="P220" s="27">
        <v>2.6775000000000002</v>
      </c>
      <c r="S220" s="32">
        <f t="shared" si="93"/>
        <v>1.0500000000000003</v>
      </c>
      <c r="T220" s="26">
        <f t="shared" si="94"/>
        <v>1.0002593413710268</v>
      </c>
      <c r="U220" s="26"/>
      <c r="V220" s="26"/>
      <c r="W220" s="26"/>
      <c r="X220" s="26"/>
      <c r="Y220" s="27"/>
    </row>
    <row r="221" spans="3:25" x14ac:dyDescent="0.15">
      <c r="C221" s="3">
        <f t="shared" si="95"/>
        <v>2.4</v>
      </c>
      <c r="D221" s="2">
        <f t="shared" si="96"/>
        <v>2.88</v>
      </c>
      <c r="E221" s="30">
        <v>0</v>
      </c>
      <c r="F221" s="3">
        <f t="shared" si="100"/>
        <v>0</v>
      </c>
      <c r="G221" s="2">
        <f t="shared" si="101"/>
        <v>0</v>
      </c>
      <c r="H221" s="4">
        <f t="shared" si="102"/>
        <v>0</v>
      </c>
      <c r="I221" s="16">
        <f t="shared" si="97"/>
        <v>2.4</v>
      </c>
      <c r="J221" s="2">
        <f t="shared" si="98"/>
        <v>2.88</v>
      </c>
      <c r="K221" s="4">
        <f t="shared" si="99"/>
        <v>0</v>
      </c>
      <c r="N221" s="25">
        <f t="array" ref="N221:P221">MMULT(I221:K221,$N$13:$P$15)</f>
        <v>1.2000000000000002</v>
      </c>
      <c r="O221" s="26">
        <v>1.4549226783578573</v>
      </c>
      <c r="P221" s="27">
        <v>3.2399999999999993</v>
      </c>
      <c r="S221" s="32">
        <f t="shared" si="93"/>
        <v>1.2000000000000002</v>
      </c>
      <c r="T221" s="26">
        <f t="shared" si="94"/>
        <v>1.4549226783578573</v>
      </c>
      <c r="U221" s="26"/>
      <c r="V221" s="26"/>
      <c r="W221" s="26"/>
      <c r="X221" s="26"/>
      <c r="Y221" s="27"/>
    </row>
    <row r="222" spans="3:25" x14ac:dyDescent="0.15">
      <c r="C222" s="3">
        <f t="shared" si="95"/>
        <v>2.6999999999999997</v>
      </c>
      <c r="D222" s="2">
        <f t="shared" si="96"/>
        <v>3.6449999999999991</v>
      </c>
      <c r="E222" s="30">
        <v>0</v>
      </c>
      <c r="F222" s="3">
        <f t="shared" si="100"/>
        <v>0</v>
      </c>
      <c r="G222" s="2">
        <f t="shared" si="101"/>
        <v>0</v>
      </c>
      <c r="H222" s="4">
        <f t="shared" si="102"/>
        <v>0</v>
      </c>
      <c r="I222" s="16">
        <f t="shared" si="97"/>
        <v>2.6999999999999997</v>
      </c>
      <c r="J222" s="2">
        <f t="shared" si="98"/>
        <v>3.6449999999999991</v>
      </c>
      <c r="K222" s="4">
        <f t="shared" si="99"/>
        <v>0</v>
      </c>
      <c r="N222" s="25">
        <f t="array" ref="N222:P222">MMULT(I222:K222,$N$13:$P$15)</f>
        <v>1.35</v>
      </c>
      <c r="O222" s="26">
        <v>1.9875283016852865</v>
      </c>
      <c r="P222" s="27">
        <v>3.8474999999999993</v>
      </c>
      <c r="S222" s="32">
        <f t="shared" si="93"/>
        <v>1.35</v>
      </c>
      <c r="T222" s="26">
        <f t="shared" si="94"/>
        <v>1.9875283016852865</v>
      </c>
      <c r="U222" s="26"/>
      <c r="V222" s="26"/>
      <c r="W222" s="26"/>
      <c r="X222" s="26"/>
      <c r="Y222" s="27"/>
    </row>
    <row r="223" spans="3:25" x14ac:dyDescent="0.15">
      <c r="C223" s="3">
        <f t="shared" si="95"/>
        <v>2.9999999999999996</v>
      </c>
      <c r="D223" s="2">
        <f t="shared" si="96"/>
        <v>4.4999999999999982</v>
      </c>
      <c r="E223" s="30">
        <v>0</v>
      </c>
      <c r="F223" s="3">
        <f t="shared" si="100"/>
        <v>0</v>
      </c>
      <c r="G223" s="2">
        <f t="shared" si="101"/>
        <v>0</v>
      </c>
      <c r="H223" s="4">
        <f t="shared" si="102"/>
        <v>0</v>
      </c>
      <c r="I223" s="16">
        <f t="shared" si="97"/>
        <v>2.9999999999999996</v>
      </c>
      <c r="J223" s="2">
        <f t="shared" si="98"/>
        <v>4.4999999999999982</v>
      </c>
      <c r="K223" s="4">
        <f t="shared" si="99"/>
        <v>0</v>
      </c>
      <c r="N223" s="25">
        <f t="array" ref="N223:P223">MMULT(I223:K223,$N$13:$P$15)</f>
        <v>1.5</v>
      </c>
      <c r="O223" s="26">
        <v>2.5980762113533151</v>
      </c>
      <c r="P223" s="27">
        <v>4.4999999999999982</v>
      </c>
      <c r="S223" s="32">
        <f t="shared" si="93"/>
        <v>1.5</v>
      </c>
      <c r="T223" s="26">
        <f t="shared" si="94"/>
        <v>2.5980762113533151</v>
      </c>
      <c r="U223" s="26"/>
      <c r="V223" s="26"/>
      <c r="W223" s="26"/>
      <c r="X223" s="26"/>
      <c r="Y223" s="27"/>
    </row>
    <row r="224" spans="3:25" x14ac:dyDescent="0.15">
      <c r="C224" s="3"/>
      <c r="D224" s="2"/>
      <c r="E224" s="30"/>
      <c r="F224" s="3"/>
      <c r="G224" s="2"/>
      <c r="H224" s="4"/>
      <c r="I224" s="16"/>
      <c r="J224" s="2"/>
      <c r="K224" s="4"/>
      <c r="N224" s="25"/>
      <c r="O224" s="26"/>
      <c r="P224" s="27"/>
      <c r="S224" s="32"/>
      <c r="T224" s="26"/>
      <c r="U224" s="26"/>
      <c r="V224" s="26"/>
      <c r="W224" s="26"/>
      <c r="X224" s="26"/>
      <c r="Y224" s="27"/>
    </row>
    <row r="225" spans="2:25" x14ac:dyDescent="0.15">
      <c r="B225" t="s">
        <v>85</v>
      </c>
      <c r="C225" s="3">
        <v>-3</v>
      </c>
      <c r="D225" s="2">
        <v>0.5</v>
      </c>
      <c r="E225" s="30">
        <v>0</v>
      </c>
      <c r="F225" s="3"/>
      <c r="G225" s="2"/>
      <c r="H225" s="4"/>
      <c r="I225" s="16">
        <f t="shared" ref="I225:I226" si="103">C225+F225</f>
        <v>-3</v>
      </c>
      <c r="J225" s="2">
        <f t="shared" ref="J225:J226" si="104">D225+G225</f>
        <v>0.5</v>
      </c>
      <c r="K225" s="4">
        <f t="shared" ref="K225:K226" si="105">E225+H225</f>
        <v>0</v>
      </c>
      <c r="N225" s="25">
        <f t="array" ref="N225:P225">MMULT(I225:K225,$N$13:$P$15)</f>
        <v>-1.5000000000000004</v>
      </c>
      <c r="O225" s="26">
        <v>1.7320508075688772</v>
      </c>
      <c r="P225" s="27">
        <v>-2</v>
      </c>
      <c r="S225" s="32">
        <f>N225</f>
        <v>-1.5000000000000004</v>
      </c>
      <c r="T225" s="26">
        <f>O225</f>
        <v>1.7320508075688772</v>
      </c>
      <c r="U225" s="26"/>
      <c r="V225" s="26"/>
      <c r="W225" s="26"/>
      <c r="X225" s="26"/>
      <c r="Y225" s="27"/>
    </row>
    <row r="226" spans="2:25" x14ac:dyDescent="0.15">
      <c r="C226" s="3">
        <v>3</v>
      </c>
      <c r="D226" s="2">
        <v>0.5</v>
      </c>
      <c r="E226" s="30">
        <v>0</v>
      </c>
      <c r="F226" s="3"/>
      <c r="G226" s="2"/>
      <c r="H226" s="4"/>
      <c r="I226" s="16">
        <f t="shared" si="103"/>
        <v>3</v>
      </c>
      <c r="J226" s="2">
        <f t="shared" si="104"/>
        <v>0.5</v>
      </c>
      <c r="K226" s="4">
        <f t="shared" si="105"/>
        <v>0</v>
      </c>
      <c r="N226" s="25">
        <f t="array" ref="N226:P226">MMULT(I226:K226,$N$13:$P$15)</f>
        <v>1.5000000000000004</v>
      </c>
      <c r="O226" s="26">
        <v>-0.86602540378443837</v>
      </c>
      <c r="P226" s="27">
        <v>2.5</v>
      </c>
      <c r="S226" s="32">
        <f>N226</f>
        <v>1.5000000000000004</v>
      </c>
      <c r="T226" s="26">
        <f>O226</f>
        <v>-0.86602540378443837</v>
      </c>
      <c r="U226" s="26"/>
      <c r="V226" s="26"/>
      <c r="W226" s="26"/>
      <c r="X226" s="26"/>
      <c r="Y226" s="27"/>
    </row>
    <row r="227" spans="2:25" x14ac:dyDescent="0.15">
      <c r="C227" s="3"/>
      <c r="D227" s="2"/>
      <c r="E227" s="30"/>
      <c r="F227" s="3"/>
      <c r="G227" s="2"/>
      <c r="H227" s="4"/>
      <c r="I227" s="16"/>
      <c r="J227" s="2"/>
      <c r="K227" s="4"/>
      <c r="N227" s="25"/>
      <c r="O227" s="26"/>
      <c r="P227" s="27"/>
      <c r="S227" s="32"/>
      <c r="T227" s="26"/>
      <c r="U227" s="26"/>
      <c r="V227" s="26"/>
      <c r="W227" s="26"/>
      <c r="X227" s="26"/>
      <c r="Y227" s="27"/>
    </row>
    <row r="228" spans="2:25" x14ac:dyDescent="0.15">
      <c r="B228" t="s">
        <v>86</v>
      </c>
      <c r="C228" s="3">
        <v>-3</v>
      </c>
      <c r="D228" s="2">
        <v>1.5</v>
      </c>
      <c r="E228" s="30">
        <v>0</v>
      </c>
      <c r="F228" s="3"/>
      <c r="G228" s="2"/>
      <c r="H228" s="4"/>
      <c r="I228" s="16">
        <f t="shared" ref="I228:I229" si="106">C228+F228</f>
        <v>-3</v>
      </c>
      <c r="J228" s="2">
        <f t="shared" ref="J228:J229" si="107">D228+G228</f>
        <v>1.5</v>
      </c>
      <c r="K228" s="4">
        <f t="shared" ref="K228:K229" si="108">E228+H228</f>
        <v>0</v>
      </c>
      <c r="N228" s="25">
        <f t="array" ref="N228:P228">MMULT(I228:K228,$N$13:$P$15)</f>
        <v>-1.5000000000000004</v>
      </c>
      <c r="O228" s="26">
        <v>2.598076211353316</v>
      </c>
      <c r="P228" s="27">
        <v>-1.5</v>
      </c>
      <c r="S228" s="32">
        <f>N228</f>
        <v>-1.5000000000000004</v>
      </c>
      <c r="T228" s="26">
        <f>O228</f>
        <v>2.598076211353316</v>
      </c>
      <c r="U228" s="26"/>
      <c r="V228" s="26"/>
      <c r="W228" s="26"/>
      <c r="X228" s="26"/>
      <c r="Y228" s="27"/>
    </row>
    <row r="229" spans="2:25" x14ac:dyDescent="0.15">
      <c r="C229" s="3">
        <v>3</v>
      </c>
      <c r="D229" s="2">
        <v>1.5</v>
      </c>
      <c r="E229" s="30">
        <v>0</v>
      </c>
      <c r="F229" s="3"/>
      <c r="G229" s="2"/>
      <c r="H229" s="4"/>
      <c r="I229" s="16">
        <f t="shared" si="106"/>
        <v>3</v>
      </c>
      <c r="J229" s="2">
        <f t="shared" si="107"/>
        <v>1.5</v>
      </c>
      <c r="K229" s="4">
        <f t="shared" si="108"/>
        <v>0</v>
      </c>
      <c r="N229" s="25">
        <f t="array" ref="N229:P229">MMULT(I229:K229,$N$13:$P$15)</f>
        <v>1.5000000000000004</v>
      </c>
      <c r="O229" s="26">
        <v>2.2204460492503131E-16</v>
      </c>
      <c r="P229" s="27">
        <v>3</v>
      </c>
      <c r="S229" s="32">
        <f>N229</f>
        <v>1.5000000000000004</v>
      </c>
      <c r="T229" s="26">
        <f>O229</f>
        <v>2.2204460492503131E-16</v>
      </c>
      <c r="U229" s="26"/>
      <c r="V229" s="26"/>
      <c r="W229" s="26"/>
      <c r="X229" s="26"/>
      <c r="Y229" s="27"/>
    </row>
    <row r="230" spans="2:25" x14ac:dyDescent="0.15">
      <c r="C230" s="3"/>
      <c r="D230" s="2"/>
      <c r="E230" s="30"/>
      <c r="F230" s="3"/>
      <c r="G230" s="2"/>
      <c r="H230" s="4"/>
      <c r="I230" s="16"/>
      <c r="J230" s="2"/>
      <c r="K230" s="4"/>
      <c r="N230" s="25"/>
      <c r="O230" s="26"/>
      <c r="P230" s="27"/>
      <c r="S230" s="32"/>
      <c r="T230" s="26"/>
      <c r="U230" s="26"/>
      <c r="V230" s="26"/>
      <c r="W230" s="26"/>
      <c r="X230" s="26"/>
      <c r="Y230" s="27"/>
    </row>
    <row r="231" spans="2:25" x14ac:dyDescent="0.15">
      <c r="B231" t="s">
        <v>87</v>
      </c>
      <c r="C231" s="3">
        <v>-3</v>
      </c>
      <c r="D231" s="2">
        <v>2.5</v>
      </c>
      <c r="E231" s="30">
        <v>0</v>
      </c>
      <c r="F231" s="3"/>
      <c r="G231" s="2"/>
      <c r="H231" s="4"/>
      <c r="I231" s="16">
        <f t="shared" ref="I231:I232" si="109">C231+F231</f>
        <v>-3</v>
      </c>
      <c r="J231" s="2">
        <f t="shared" ref="J231:J232" si="110">D231+G231</f>
        <v>2.5</v>
      </c>
      <c r="K231" s="4">
        <f t="shared" ref="K231:K232" si="111">E231+H231</f>
        <v>0</v>
      </c>
      <c r="N231" s="25">
        <f t="array" ref="N231:P231">MMULT(I231:K231,$N$13:$P$15)</f>
        <v>-1.5000000000000004</v>
      </c>
      <c r="O231" s="26">
        <v>3.4641016151377544</v>
      </c>
      <c r="P231" s="27">
        <v>-1.0000000000000002</v>
      </c>
      <c r="S231" s="32">
        <f>N231</f>
        <v>-1.5000000000000004</v>
      </c>
      <c r="T231" s="26">
        <f>O231</f>
        <v>3.4641016151377544</v>
      </c>
      <c r="U231" s="26"/>
      <c r="V231" s="26"/>
      <c r="W231" s="26"/>
      <c r="X231" s="26"/>
      <c r="Y231" s="27"/>
    </row>
    <row r="232" spans="2:25" x14ac:dyDescent="0.15">
      <c r="C232" s="3">
        <v>3</v>
      </c>
      <c r="D232" s="2">
        <v>2.5</v>
      </c>
      <c r="E232" s="30">
        <v>0</v>
      </c>
      <c r="F232" s="3"/>
      <c r="G232" s="2"/>
      <c r="H232" s="4"/>
      <c r="I232" s="16">
        <f t="shared" si="109"/>
        <v>3</v>
      </c>
      <c r="J232" s="2">
        <f t="shared" si="110"/>
        <v>2.5</v>
      </c>
      <c r="K232" s="4">
        <f t="shared" si="111"/>
        <v>0</v>
      </c>
      <c r="N232" s="25">
        <f t="array" ref="N232:P232">MMULT(I232:K232,$N$13:$P$15)</f>
        <v>1.5000000000000004</v>
      </c>
      <c r="O232" s="26">
        <v>0.86602540378443904</v>
      </c>
      <c r="P232" s="27">
        <v>3.5</v>
      </c>
      <c r="S232" s="32">
        <f>N232</f>
        <v>1.5000000000000004</v>
      </c>
      <c r="T232" s="26">
        <f>O232</f>
        <v>0.86602540378443904</v>
      </c>
      <c r="U232" s="26"/>
      <c r="V232" s="26"/>
      <c r="W232" s="26"/>
      <c r="X232" s="26"/>
      <c r="Y232" s="27"/>
    </row>
    <row r="233" spans="2:25" x14ac:dyDescent="0.15">
      <c r="C233" s="3"/>
      <c r="D233" s="2"/>
      <c r="E233" s="30"/>
      <c r="F233" s="3"/>
      <c r="G233" s="2"/>
      <c r="H233" s="4"/>
      <c r="I233" s="16"/>
      <c r="J233" s="2"/>
      <c r="K233" s="4"/>
      <c r="N233" s="25"/>
      <c r="O233" s="26"/>
      <c r="P233" s="27"/>
      <c r="S233" s="32"/>
      <c r="T233" s="26"/>
      <c r="U233" s="26"/>
      <c r="V233" s="26"/>
      <c r="W233" s="26"/>
      <c r="X233" s="26"/>
      <c r="Y233" s="27"/>
    </row>
    <row r="234" spans="2:25" x14ac:dyDescent="0.15">
      <c r="B234" t="s">
        <v>88</v>
      </c>
      <c r="C234" s="3">
        <v>-3</v>
      </c>
      <c r="D234" s="2">
        <v>-1</v>
      </c>
      <c r="E234" s="30">
        <v>0</v>
      </c>
      <c r="F234" s="3"/>
      <c r="G234" s="2"/>
      <c r="H234" s="4"/>
      <c r="I234" s="16">
        <f t="shared" ref="I234:I235" si="112">C234+F234</f>
        <v>-3</v>
      </c>
      <c r="J234" s="2">
        <f t="shared" ref="J234:J235" si="113">D234+G234</f>
        <v>-1</v>
      </c>
      <c r="K234" s="4">
        <f t="shared" ref="K234:K235" si="114">E234+H234</f>
        <v>0</v>
      </c>
      <c r="N234" s="25">
        <f t="array" ref="N234:P234">MMULT(I234:K234,$N$13:$P$15)</f>
        <v>-1.5000000000000004</v>
      </c>
      <c r="O234" s="26">
        <v>0.43301270189221908</v>
      </c>
      <c r="P234" s="27">
        <v>-2.75</v>
      </c>
      <c r="S234" s="32">
        <f>N234</f>
        <v>-1.5000000000000004</v>
      </c>
      <c r="T234" s="26">
        <f>O234</f>
        <v>0.43301270189221908</v>
      </c>
      <c r="U234" s="26"/>
      <c r="V234" s="26"/>
      <c r="W234" s="26"/>
      <c r="X234" s="26"/>
      <c r="Y234" s="27"/>
    </row>
    <row r="235" spans="2:25" ht="14.25" thickBot="1" x14ac:dyDescent="0.2">
      <c r="C235" s="5">
        <v>3</v>
      </c>
      <c r="D235" s="6">
        <v>-1</v>
      </c>
      <c r="E235" s="34">
        <v>0</v>
      </c>
      <c r="F235" s="5"/>
      <c r="G235" s="6"/>
      <c r="H235" s="7"/>
      <c r="I235" s="17">
        <f t="shared" si="112"/>
        <v>3</v>
      </c>
      <c r="J235" s="6">
        <f t="shared" si="113"/>
        <v>-1</v>
      </c>
      <c r="K235" s="7">
        <f t="shared" si="114"/>
        <v>0</v>
      </c>
      <c r="N235" s="28">
        <f t="array" ref="N235:P235">MMULT(I235:K235,$N$13:$P$15)</f>
        <v>1.5000000000000004</v>
      </c>
      <c r="O235" s="29">
        <v>-2.1650635094610964</v>
      </c>
      <c r="P235" s="15">
        <v>1.75</v>
      </c>
      <c r="S235" s="9">
        <f>N235</f>
        <v>1.5000000000000004</v>
      </c>
      <c r="T235" s="29">
        <f>O235</f>
        <v>-2.1650635094610964</v>
      </c>
      <c r="U235" s="29"/>
      <c r="V235" s="29"/>
      <c r="W235" s="29"/>
      <c r="X235" s="29"/>
      <c r="Y235" s="15"/>
    </row>
  </sheetData>
  <phoneticPr fontId="2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基礎式</vt:lpstr>
      <vt:lpstr>立体化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2016-01-05T02:23:23Z</dcterms:created>
  <dcterms:modified xsi:type="dcterms:W3CDTF">2016-01-08T00:17:55Z</dcterms:modified>
</cp:coreProperties>
</file>