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7545" activeTab="2"/>
  </bookViews>
  <sheets>
    <sheet name="解析処理部" sheetId="1" r:id="rId1"/>
    <sheet name="あたらしい実装部" sheetId="2" r:id="rId2"/>
    <sheet name="あたらしい実装部 (規格化バトル編)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6" i="5"/>
  <c r="J31" i="5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D21" i="5" l="1"/>
  <c r="C19" i="5" s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8" i="5" l="1"/>
  <c r="C12" i="5"/>
  <c r="C16" i="5"/>
  <c r="C20" i="5"/>
  <c r="G15" i="5" s="1"/>
  <c r="C9" i="5"/>
  <c r="C13" i="5"/>
  <c r="G14" i="5" s="1"/>
  <c r="C17" i="5"/>
  <c r="C10" i="5"/>
  <c r="C14" i="5"/>
  <c r="C18" i="5"/>
  <c r="C7" i="5"/>
  <c r="C11" i="5"/>
  <c r="C15" i="5"/>
  <c r="C6" i="5"/>
  <c r="G13" i="5"/>
  <c r="I31" i="2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F15" i="2"/>
  <c r="D28" i="2" s="1"/>
  <c r="F14" i="2"/>
  <c r="F13" i="2"/>
  <c r="G10" i="5" l="1"/>
  <c r="G22" i="5" s="1"/>
  <c r="AI27" i="5" s="1"/>
  <c r="C21" i="5"/>
  <c r="G6" i="5"/>
  <c r="F20" i="5" s="1"/>
  <c r="G19" i="5" s="1"/>
  <c r="Y24" i="5" s="1"/>
  <c r="G8" i="5"/>
  <c r="G21" i="5" s="1"/>
  <c r="AI26" i="5" s="1"/>
  <c r="G9" i="5"/>
  <c r="F22" i="5" s="1"/>
  <c r="AP27" i="5" s="1"/>
  <c r="G7" i="5"/>
  <c r="F21" i="5" s="1"/>
  <c r="H19" i="5" s="1"/>
  <c r="AG24" i="5" s="1"/>
  <c r="G11" i="5"/>
  <c r="H22" i="5" s="1"/>
  <c r="AR27" i="5" s="1"/>
  <c r="I22" i="5"/>
  <c r="F19" i="5"/>
  <c r="H21" i="5"/>
  <c r="G20" i="5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AH27" i="2"/>
  <c r="Z27" i="2"/>
  <c r="R27" i="2"/>
  <c r="A25" i="2"/>
  <c r="C27" i="2"/>
  <c r="B26" i="2"/>
  <c r="F11" i="2"/>
  <c r="C28" i="2" s="1"/>
  <c r="AP27" i="2" s="1"/>
  <c r="F10" i="2"/>
  <c r="B28" i="2" s="1"/>
  <c r="F9" i="2"/>
  <c r="A28" i="2" s="1"/>
  <c r="F8" i="2"/>
  <c r="B27" i="2" s="1"/>
  <c r="F7" i="2"/>
  <c r="A27" i="2" s="1"/>
  <c r="F6" i="2"/>
  <c r="A26" i="2" s="1"/>
  <c r="R27" i="5" l="1"/>
  <c r="AQ27" i="5"/>
  <c r="I20" i="5"/>
  <c r="T25" i="5" s="1"/>
  <c r="H20" i="5"/>
  <c r="S25" i="5" s="1"/>
  <c r="Z25" i="5"/>
  <c r="AP25" i="5"/>
  <c r="Z26" i="5"/>
  <c r="AH27" i="5"/>
  <c r="AH25" i="5"/>
  <c r="AA27" i="5"/>
  <c r="R26" i="5"/>
  <c r="AH26" i="5"/>
  <c r="AQ26" i="5"/>
  <c r="I19" i="5"/>
  <c r="AO24" i="5" s="1"/>
  <c r="I21" i="5"/>
  <c r="AB26" i="5" s="1"/>
  <c r="Z27" i="5"/>
  <c r="S27" i="5"/>
  <c r="AP26" i="5"/>
  <c r="O60" i="5"/>
  <c r="O58" i="5"/>
  <c r="AS58" i="5" s="1"/>
  <c r="O56" i="5"/>
  <c r="O54" i="5"/>
  <c r="AS54" i="5" s="1"/>
  <c r="O52" i="5"/>
  <c r="O50" i="5"/>
  <c r="AS50" i="5" s="1"/>
  <c r="O35" i="5"/>
  <c r="O33" i="5"/>
  <c r="O31" i="5"/>
  <c r="AR26" i="5"/>
  <c r="O48" i="5"/>
  <c r="O46" i="5"/>
  <c r="AS46" i="5" s="1"/>
  <c r="O44" i="5"/>
  <c r="O42" i="5"/>
  <c r="AS42" i="5" s="1"/>
  <c r="O40" i="5"/>
  <c r="O38" i="5"/>
  <c r="AS38" i="5" s="1"/>
  <c r="O36" i="5"/>
  <c r="O59" i="5"/>
  <c r="AS59" i="5" s="1"/>
  <c r="O57" i="5"/>
  <c r="O55" i="5"/>
  <c r="AS55" i="5" s="1"/>
  <c r="O53" i="5"/>
  <c r="O51" i="5"/>
  <c r="AS51" i="5" s="1"/>
  <c r="O49" i="5"/>
  <c r="O34" i="5"/>
  <c r="AS34" i="5" s="1"/>
  <c r="O32" i="5"/>
  <c r="O30" i="5"/>
  <c r="S26" i="5"/>
  <c r="O47" i="5"/>
  <c r="O45" i="5"/>
  <c r="O43" i="5"/>
  <c r="AS43" i="5" s="1"/>
  <c r="O41" i="5"/>
  <c r="O39" i="5"/>
  <c r="AS39" i="5" s="1"/>
  <c r="O37" i="5"/>
  <c r="AA26" i="5"/>
  <c r="P60" i="5"/>
  <c r="AG60" i="5" s="1"/>
  <c r="P58" i="5"/>
  <c r="P56" i="5"/>
  <c r="AG56" i="5" s="1"/>
  <c r="P54" i="5"/>
  <c r="P52" i="5"/>
  <c r="Y52" i="5" s="1"/>
  <c r="P50" i="5"/>
  <c r="P48" i="5"/>
  <c r="AG48" i="5" s="1"/>
  <c r="P46" i="5"/>
  <c r="P44" i="5"/>
  <c r="AG44" i="5" s="1"/>
  <c r="P42" i="5"/>
  <c r="P40" i="5"/>
  <c r="Y40" i="5" s="1"/>
  <c r="P38" i="5"/>
  <c r="P36" i="5"/>
  <c r="AG36" i="5" s="1"/>
  <c r="P35" i="5"/>
  <c r="P33" i="5"/>
  <c r="AG33" i="5" s="1"/>
  <c r="P31" i="5"/>
  <c r="AJ27" i="5"/>
  <c r="P57" i="5"/>
  <c r="P53" i="5"/>
  <c r="AG53" i="5" s="1"/>
  <c r="P49" i="5"/>
  <c r="P45" i="5"/>
  <c r="Y45" i="5" s="1"/>
  <c r="P41" i="5"/>
  <c r="P37" i="5"/>
  <c r="AG37" i="5" s="1"/>
  <c r="P34" i="5"/>
  <c r="P30" i="5"/>
  <c r="AG30" i="5" s="1"/>
  <c r="P59" i="5"/>
  <c r="P55" i="5"/>
  <c r="AG55" i="5" s="1"/>
  <c r="P51" i="5"/>
  <c r="P47" i="5"/>
  <c r="AG47" i="5" s="1"/>
  <c r="P43" i="5"/>
  <c r="P39" i="5"/>
  <c r="AG39" i="5" s="1"/>
  <c r="AB27" i="5"/>
  <c r="P32" i="5"/>
  <c r="Y32" i="5" s="1"/>
  <c r="T27" i="5"/>
  <c r="N59" i="5"/>
  <c r="N57" i="5"/>
  <c r="N53" i="5"/>
  <c r="N51" i="5"/>
  <c r="N49" i="5"/>
  <c r="N47" i="5"/>
  <c r="N45" i="5"/>
  <c r="N43" i="5"/>
  <c r="N41" i="5"/>
  <c r="N39" i="5"/>
  <c r="N37" i="5"/>
  <c r="N55" i="5"/>
  <c r="N56" i="5"/>
  <c r="N34" i="5"/>
  <c r="N32" i="5"/>
  <c r="N30" i="5"/>
  <c r="R25" i="5"/>
  <c r="N58" i="5"/>
  <c r="N52" i="5"/>
  <c r="N48" i="5"/>
  <c r="N44" i="5"/>
  <c r="N40" i="5"/>
  <c r="N36" i="5"/>
  <c r="N35" i="5"/>
  <c r="N31" i="5"/>
  <c r="N60" i="5"/>
  <c r="N54" i="5"/>
  <c r="N50" i="5"/>
  <c r="N46" i="5"/>
  <c r="N42" i="5"/>
  <c r="N38" i="5"/>
  <c r="AI25" i="5"/>
  <c r="N33" i="5"/>
  <c r="AQ25" i="5"/>
  <c r="M60" i="5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59" i="5"/>
  <c r="M57" i="5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Q24" i="5"/>
  <c r="AB25" i="5"/>
  <c r="AO2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O24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30" i="2"/>
  <c r="AF27" i="2"/>
  <c r="AN27" i="2"/>
  <c r="AG27" i="2"/>
  <c r="AO27" i="2"/>
  <c r="AF26" i="2"/>
  <c r="AN26" i="2"/>
  <c r="Y26" i="2"/>
  <c r="AP26" i="2"/>
  <c r="AG26" i="2"/>
  <c r="AO26" i="2"/>
  <c r="AF25" i="2"/>
  <c r="AN25" i="2"/>
  <c r="AM30" i="2" s="1"/>
  <c r="AG25" i="2"/>
  <c r="Q27" i="2"/>
  <c r="Y27" i="2"/>
  <c r="X27" i="2"/>
  <c r="X26" i="2"/>
  <c r="X25" i="2"/>
  <c r="P26" i="2"/>
  <c r="P27" i="2"/>
  <c r="Q26" i="2"/>
  <c r="P25" i="2"/>
  <c r="C25" i="2"/>
  <c r="AE24" i="2" s="1"/>
  <c r="D25" i="2"/>
  <c r="AM24" i="2" s="1"/>
  <c r="D27" i="2"/>
  <c r="B25" i="2"/>
  <c r="W24" i="2" s="1"/>
  <c r="C26" i="2"/>
  <c r="D26" i="2"/>
  <c r="AJ25" i="5" l="1"/>
  <c r="AI57" i="5" s="1"/>
  <c r="AR25" i="5"/>
  <c r="AQ57" i="5" s="1"/>
  <c r="AA25" i="5"/>
  <c r="Z60" i="5" s="1"/>
  <c r="AO54" i="5"/>
  <c r="AO41" i="5"/>
  <c r="AO33" i="5"/>
  <c r="AO53" i="5"/>
  <c r="Y50" i="5"/>
  <c r="Y54" i="5"/>
  <c r="AO58" i="5"/>
  <c r="AO52" i="5"/>
  <c r="AO37" i="5"/>
  <c r="AO45" i="5"/>
  <c r="AS37" i="5"/>
  <c r="AS41" i="5"/>
  <c r="AS45" i="5"/>
  <c r="AS32" i="5"/>
  <c r="AS49" i="5"/>
  <c r="AS53" i="5"/>
  <c r="AS57" i="5"/>
  <c r="AS36" i="5"/>
  <c r="AS40" i="5"/>
  <c r="AS44" i="5"/>
  <c r="AS48" i="5"/>
  <c r="AS31" i="5"/>
  <c r="AS35" i="5"/>
  <c r="AS52" i="5"/>
  <c r="AS56" i="5"/>
  <c r="AS60" i="5"/>
  <c r="AO59" i="5"/>
  <c r="AO51" i="5"/>
  <c r="AO48" i="5"/>
  <c r="AO31" i="5"/>
  <c r="AO35" i="5"/>
  <c r="AO39" i="5"/>
  <c r="AO43" i="5"/>
  <c r="AO47" i="5"/>
  <c r="AO56" i="5"/>
  <c r="AO60" i="5"/>
  <c r="T26" i="5"/>
  <c r="U42" i="5" s="1"/>
  <c r="AG43" i="5"/>
  <c r="AG51" i="5"/>
  <c r="AG59" i="5"/>
  <c r="AG34" i="5"/>
  <c r="AG41" i="5"/>
  <c r="AG49" i="5"/>
  <c r="AG57" i="5"/>
  <c r="AG31" i="5"/>
  <c r="AG35" i="5"/>
  <c r="AG38" i="5"/>
  <c r="AG42" i="5"/>
  <c r="AG46" i="5"/>
  <c r="AG58" i="5"/>
  <c r="AO49" i="5"/>
  <c r="AO50" i="5"/>
  <c r="AO30" i="5"/>
  <c r="AO32" i="5"/>
  <c r="AO34" i="5"/>
  <c r="AO36" i="5"/>
  <c r="AO38" i="5"/>
  <c r="AO40" i="5"/>
  <c r="AO42" i="5"/>
  <c r="AO44" i="5"/>
  <c r="AO46" i="5"/>
  <c r="AO55" i="5"/>
  <c r="AO57" i="5"/>
  <c r="Y48" i="5"/>
  <c r="AJ26" i="5"/>
  <c r="AK49" i="5" s="1"/>
  <c r="Y36" i="5"/>
  <c r="Y56" i="5"/>
  <c r="AG32" i="5"/>
  <c r="AG52" i="5"/>
  <c r="AG45" i="5"/>
  <c r="Y37" i="5"/>
  <c r="Y53" i="5"/>
  <c r="Y44" i="5"/>
  <c r="AG40" i="5"/>
  <c r="Y59" i="5"/>
  <c r="AG50" i="5"/>
  <c r="AG54" i="5"/>
  <c r="Y60" i="5"/>
  <c r="AK40" i="5"/>
  <c r="Y41" i="5"/>
  <c r="Y49" i="5"/>
  <c r="Y47" i="5"/>
  <c r="Y30" i="5"/>
  <c r="Y33" i="5"/>
  <c r="AS47" i="5"/>
  <c r="Y35" i="5"/>
  <c r="Y39" i="5"/>
  <c r="Y31" i="5"/>
  <c r="Y43" i="5"/>
  <c r="Y58" i="5"/>
  <c r="Y55" i="5"/>
  <c r="S60" i="5"/>
  <c r="S58" i="5"/>
  <c r="S56" i="5"/>
  <c r="T56" i="5"/>
  <c r="T54" i="5"/>
  <c r="T52" i="5"/>
  <c r="T50" i="5"/>
  <c r="T59" i="5"/>
  <c r="S54" i="5"/>
  <c r="S52" i="5"/>
  <c r="S50" i="5"/>
  <c r="T48" i="5"/>
  <c r="T46" i="5"/>
  <c r="T44" i="5"/>
  <c r="T42" i="5"/>
  <c r="T40" i="5"/>
  <c r="T38" i="5"/>
  <c r="T36" i="5"/>
  <c r="S35" i="5"/>
  <c r="S33" i="5"/>
  <c r="S31" i="5"/>
  <c r="T60" i="5"/>
  <c r="S47" i="5"/>
  <c r="S45" i="5"/>
  <c r="S43" i="5"/>
  <c r="S41" i="5"/>
  <c r="S39" i="5"/>
  <c r="S37" i="5"/>
  <c r="T35" i="5"/>
  <c r="T33" i="5"/>
  <c r="T31" i="5"/>
  <c r="S59" i="5"/>
  <c r="S55" i="5"/>
  <c r="T53" i="5"/>
  <c r="T49" i="5"/>
  <c r="S53" i="5"/>
  <c r="S49" i="5"/>
  <c r="T45" i="5"/>
  <c r="T41" i="5"/>
  <c r="T37" i="5"/>
  <c r="S34" i="5"/>
  <c r="S30" i="5"/>
  <c r="S46" i="5"/>
  <c r="S42" i="5"/>
  <c r="S38" i="5"/>
  <c r="T34" i="5"/>
  <c r="T30" i="5"/>
  <c r="S57" i="5"/>
  <c r="T55" i="5"/>
  <c r="T51" i="5"/>
  <c r="T57" i="5"/>
  <c r="S51" i="5"/>
  <c r="T47" i="5"/>
  <c r="T43" i="5"/>
  <c r="T39" i="5"/>
  <c r="T58" i="5"/>
  <c r="S32" i="5"/>
  <c r="S48" i="5"/>
  <c r="S44" i="5"/>
  <c r="S40" i="5"/>
  <c r="S36" i="5"/>
  <c r="T32" i="5"/>
  <c r="AP42" i="5"/>
  <c r="Q42" i="5"/>
  <c r="AL42" i="5"/>
  <c r="AT42" i="5"/>
  <c r="AP50" i="5"/>
  <c r="Q50" i="5"/>
  <c r="AL50" i="5"/>
  <c r="AT50" i="5"/>
  <c r="Q60" i="5"/>
  <c r="AP60" i="5"/>
  <c r="AT60" i="5"/>
  <c r="AL60" i="5"/>
  <c r="AP35" i="5"/>
  <c r="Q35" i="5"/>
  <c r="AL35" i="5"/>
  <c r="AT35" i="5"/>
  <c r="AP40" i="5"/>
  <c r="Q40" i="5"/>
  <c r="AT40" i="5"/>
  <c r="AL40" i="5"/>
  <c r="AP48" i="5"/>
  <c r="Q48" i="5"/>
  <c r="AT48" i="5"/>
  <c r="U48" i="5"/>
  <c r="AL48" i="5"/>
  <c r="Q58" i="5"/>
  <c r="AP58" i="5"/>
  <c r="AL58" i="5"/>
  <c r="AT58" i="5"/>
  <c r="Q30" i="5"/>
  <c r="AP30" i="5"/>
  <c r="AH30" i="5"/>
  <c r="AT30" i="5"/>
  <c r="AL30" i="5"/>
  <c r="Q34" i="5"/>
  <c r="AP34" i="5"/>
  <c r="AT34" i="5"/>
  <c r="AL34" i="5"/>
  <c r="Q55" i="5"/>
  <c r="AL55" i="5"/>
  <c r="AP55" i="5"/>
  <c r="AT55" i="5"/>
  <c r="AP39" i="5"/>
  <c r="Q39" i="5"/>
  <c r="AT39" i="5"/>
  <c r="AL39" i="5"/>
  <c r="AP43" i="5"/>
  <c r="Q43" i="5"/>
  <c r="AT43" i="5"/>
  <c r="U43" i="5"/>
  <c r="AL43" i="5"/>
  <c r="AP47" i="5"/>
  <c r="Q47" i="5"/>
  <c r="AT47" i="5"/>
  <c r="AL47" i="5"/>
  <c r="AP51" i="5"/>
  <c r="Q51" i="5"/>
  <c r="AL51" i="5"/>
  <c r="AT51" i="5"/>
  <c r="Q57" i="5"/>
  <c r="AP57" i="5"/>
  <c r="AT57" i="5"/>
  <c r="AL57" i="5"/>
  <c r="AQ59" i="5"/>
  <c r="AS30" i="5"/>
  <c r="AS33" i="5"/>
  <c r="Y51" i="5"/>
  <c r="Y34" i="5"/>
  <c r="Y38" i="5"/>
  <c r="Y42" i="5"/>
  <c r="Y46" i="5"/>
  <c r="Y57" i="5"/>
  <c r="AI59" i="5"/>
  <c r="AA60" i="5"/>
  <c r="AA58" i="5"/>
  <c r="AA56" i="5"/>
  <c r="AB56" i="5"/>
  <c r="AB54" i="5"/>
  <c r="AB52" i="5"/>
  <c r="AB50" i="5"/>
  <c r="AB48" i="5"/>
  <c r="AB58" i="5"/>
  <c r="AA53" i="5"/>
  <c r="AA51" i="5"/>
  <c r="AA49" i="5"/>
  <c r="AB47" i="5"/>
  <c r="AB45" i="5"/>
  <c r="AB43" i="5"/>
  <c r="AB41" i="5"/>
  <c r="AB39" i="5"/>
  <c r="AB37" i="5"/>
  <c r="AB57" i="5"/>
  <c r="AA34" i="5"/>
  <c r="AA32" i="5"/>
  <c r="AA30" i="5"/>
  <c r="AA47" i="5"/>
  <c r="AA45" i="5"/>
  <c r="AA43" i="5"/>
  <c r="AA41" i="5"/>
  <c r="AA39" i="5"/>
  <c r="AA37" i="5"/>
  <c r="AB35" i="5"/>
  <c r="AB33" i="5"/>
  <c r="AB31" i="5"/>
  <c r="AA57" i="5"/>
  <c r="AB55" i="5"/>
  <c r="AB51" i="5"/>
  <c r="AB60" i="5"/>
  <c r="AA52" i="5"/>
  <c r="AA48" i="5"/>
  <c r="AB44" i="5"/>
  <c r="AB40" i="5"/>
  <c r="AB36" i="5"/>
  <c r="AA33" i="5"/>
  <c r="AB59" i="5"/>
  <c r="AA44" i="5"/>
  <c r="AA40" i="5"/>
  <c r="AA36" i="5"/>
  <c r="AB32" i="5"/>
  <c r="AA59" i="5"/>
  <c r="AA55" i="5"/>
  <c r="AB53" i="5"/>
  <c r="AB49" i="5"/>
  <c r="AA54" i="5"/>
  <c r="AA50" i="5"/>
  <c r="AB46" i="5"/>
  <c r="AB42" i="5"/>
  <c r="AB38" i="5"/>
  <c r="AA35" i="5"/>
  <c r="AA31" i="5"/>
  <c r="AA46" i="5"/>
  <c r="AA42" i="5"/>
  <c r="AA38" i="5"/>
  <c r="AB34" i="5"/>
  <c r="AB30" i="5"/>
  <c r="Q33" i="5"/>
  <c r="AP33" i="5"/>
  <c r="AL33" i="5"/>
  <c r="AT33" i="5"/>
  <c r="AP38" i="5"/>
  <c r="Q38" i="5"/>
  <c r="AL38" i="5"/>
  <c r="AT38" i="5"/>
  <c r="AP46" i="5"/>
  <c r="Q46" i="5"/>
  <c r="AL46" i="5"/>
  <c r="AT46" i="5"/>
  <c r="AP54" i="5"/>
  <c r="Q54" i="5"/>
  <c r="AL54" i="5"/>
  <c r="AT54" i="5"/>
  <c r="Q31" i="5"/>
  <c r="AP31" i="5"/>
  <c r="AT31" i="5"/>
  <c r="AL31" i="5"/>
  <c r="AP36" i="5"/>
  <c r="Q36" i="5"/>
  <c r="AT36" i="5"/>
  <c r="AL36" i="5"/>
  <c r="AP44" i="5"/>
  <c r="Q44" i="5"/>
  <c r="AT44" i="5"/>
  <c r="AL44" i="5"/>
  <c r="AP52" i="5"/>
  <c r="Q52" i="5"/>
  <c r="AT52" i="5"/>
  <c r="AL52" i="5"/>
  <c r="Q32" i="5"/>
  <c r="AP32" i="5"/>
  <c r="AT32" i="5"/>
  <c r="AL32" i="5"/>
  <c r="AP56" i="5"/>
  <c r="Q56" i="5"/>
  <c r="AL56" i="5"/>
  <c r="AT56" i="5"/>
  <c r="AP37" i="5"/>
  <c r="Q37" i="5"/>
  <c r="AT37" i="5"/>
  <c r="AL37" i="5"/>
  <c r="AP41" i="5"/>
  <c r="Q41" i="5"/>
  <c r="AL41" i="5"/>
  <c r="AT41" i="5"/>
  <c r="AP45" i="5"/>
  <c r="Q45" i="5"/>
  <c r="AL45" i="5"/>
  <c r="AT45" i="5"/>
  <c r="AP49" i="5"/>
  <c r="Q49" i="5"/>
  <c r="AT49" i="5"/>
  <c r="AL49" i="5"/>
  <c r="AP53" i="5"/>
  <c r="Q53" i="5"/>
  <c r="AT53" i="5"/>
  <c r="AL53" i="5"/>
  <c r="Q59" i="5"/>
  <c r="AP59" i="5"/>
  <c r="AL59" i="5"/>
  <c r="AT59" i="5"/>
  <c r="AC53" i="5"/>
  <c r="AC50" i="5"/>
  <c r="AC54" i="5"/>
  <c r="AC56" i="5"/>
  <c r="AC58" i="5"/>
  <c r="AC60" i="5"/>
  <c r="AC31" i="5"/>
  <c r="AC33" i="5"/>
  <c r="AC35" i="5"/>
  <c r="AC37" i="5"/>
  <c r="AC39" i="5"/>
  <c r="AC41" i="5"/>
  <c r="AC43" i="5"/>
  <c r="AC45" i="5"/>
  <c r="AC47" i="5"/>
  <c r="AC51" i="5"/>
  <c r="AC52" i="5"/>
  <c r="AC57" i="5"/>
  <c r="AC30" i="5"/>
  <c r="AC34" i="5"/>
  <c r="AC38" i="5"/>
  <c r="AC42" i="5"/>
  <c r="AC46" i="5"/>
  <c r="AC48" i="5"/>
  <c r="AC55" i="5"/>
  <c r="AC59" i="5"/>
  <c r="AC32" i="5"/>
  <c r="AC36" i="5"/>
  <c r="AC40" i="5"/>
  <c r="AC44" i="5"/>
  <c r="AC49" i="5"/>
  <c r="V60" i="5"/>
  <c r="V59" i="5"/>
  <c r="V58" i="5"/>
  <c r="V57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56" i="5"/>
  <c r="V35" i="5"/>
  <c r="V34" i="5"/>
  <c r="V33" i="5"/>
  <c r="V32" i="5"/>
  <c r="V31" i="5"/>
  <c r="V30" i="5"/>
  <c r="V55" i="5"/>
  <c r="O60" i="2"/>
  <c r="O58" i="2"/>
  <c r="O56" i="2"/>
  <c r="O54" i="2"/>
  <c r="O52" i="2"/>
  <c r="O50" i="2"/>
  <c r="O48" i="2"/>
  <c r="O46" i="2"/>
  <c r="O44" i="2"/>
  <c r="O42" i="2"/>
  <c r="O40" i="2"/>
  <c r="O38" i="2"/>
  <c r="O36" i="2"/>
  <c r="O34" i="2"/>
  <c r="O32" i="2"/>
  <c r="O59" i="2"/>
  <c r="O57" i="2"/>
  <c r="O55" i="2"/>
  <c r="O53" i="2"/>
  <c r="O51" i="2"/>
  <c r="O49" i="2"/>
  <c r="O47" i="2"/>
  <c r="O45" i="2"/>
  <c r="O43" i="2"/>
  <c r="O41" i="2"/>
  <c r="O39" i="2"/>
  <c r="O37" i="2"/>
  <c r="O35" i="2"/>
  <c r="O33" i="2"/>
  <c r="O31" i="2"/>
  <c r="O30" i="2"/>
  <c r="AR30" i="2"/>
  <c r="AM31" i="2"/>
  <c r="AQ31" i="2"/>
  <c r="AM32" i="2"/>
  <c r="AM33" i="2"/>
  <c r="AM34" i="2"/>
  <c r="AM35" i="2"/>
  <c r="AM36" i="2"/>
  <c r="AQ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J31" i="2"/>
  <c r="AN31" i="2"/>
  <c r="AR31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30" i="2"/>
  <c r="W31" i="2"/>
  <c r="W36" i="2"/>
  <c r="Y25" i="2"/>
  <c r="AP25" i="2"/>
  <c r="Z26" i="2"/>
  <c r="AA31" i="2" s="1"/>
  <c r="AH26" i="2"/>
  <c r="Z25" i="2"/>
  <c r="Y34" i="2" s="1"/>
  <c r="AH25" i="2"/>
  <c r="X31" i="2"/>
  <c r="W52" i="2"/>
  <c r="W60" i="2"/>
  <c r="W44" i="2"/>
  <c r="W56" i="2"/>
  <c r="AQ48" i="2"/>
  <c r="W40" i="2"/>
  <c r="AQ32" i="2"/>
  <c r="W58" i="2"/>
  <c r="W54" i="2"/>
  <c r="W50" i="2"/>
  <c r="W46" i="2"/>
  <c r="W42" i="2"/>
  <c r="W38" i="2"/>
  <c r="W34" i="2"/>
  <c r="R26" i="2"/>
  <c r="S30" i="2" s="1"/>
  <c r="W59" i="2"/>
  <c r="W57" i="2"/>
  <c r="W55" i="2"/>
  <c r="AQ53" i="2"/>
  <c r="W51" i="2"/>
  <c r="W49" i="2"/>
  <c r="W47" i="2"/>
  <c r="AQ45" i="2"/>
  <c r="W43" i="2"/>
  <c r="W41" i="2"/>
  <c r="W39" i="2"/>
  <c r="AQ37" i="2"/>
  <c r="W35" i="2"/>
  <c r="W33" i="2"/>
  <c r="R25" i="2"/>
  <c r="Q25" i="2"/>
  <c r="AK58" i="5" l="1"/>
  <c r="AK34" i="5"/>
  <c r="R46" i="5"/>
  <c r="AI56" i="5"/>
  <c r="AJ56" i="5"/>
  <c r="AJ38" i="5"/>
  <c r="AI34" i="5"/>
  <c r="AJ35" i="5"/>
  <c r="AI42" i="5"/>
  <c r="AI54" i="5"/>
  <c r="AI37" i="5"/>
  <c r="AI49" i="5"/>
  <c r="AI39" i="5"/>
  <c r="AI51" i="5"/>
  <c r="AJ34" i="5"/>
  <c r="AI31" i="5"/>
  <c r="AJ46" i="5"/>
  <c r="AJ53" i="5"/>
  <c r="AI45" i="5"/>
  <c r="AJ41" i="5"/>
  <c r="AJ48" i="5"/>
  <c r="AJ31" i="5"/>
  <c r="AI47" i="5"/>
  <c r="AJ43" i="5"/>
  <c r="AJ50" i="5"/>
  <c r="AJ30" i="5"/>
  <c r="AI38" i="5"/>
  <c r="AI46" i="5"/>
  <c r="AJ60" i="5"/>
  <c r="AJ42" i="5"/>
  <c r="AI50" i="5"/>
  <c r="AJ49" i="5"/>
  <c r="AI55" i="5"/>
  <c r="AJ33" i="5"/>
  <c r="AI41" i="5"/>
  <c r="AI30" i="5"/>
  <c r="AJ37" i="5"/>
  <c r="AJ45" i="5"/>
  <c r="AI53" i="5"/>
  <c r="AJ52" i="5"/>
  <c r="AI58" i="5"/>
  <c r="AI35" i="5"/>
  <c r="AI43" i="5"/>
  <c r="AI32" i="5"/>
  <c r="AJ39" i="5"/>
  <c r="AJ47" i="5"/>
  <c r="AJ57" i="5"/>
  <c r="AJ54" i="5"/>
  <c r="AI60" i="5"/>
  <c r="AJ32" i="5"/>
  <c r="AI36" i="5"/>
  <c r="AI40" i="5"/>
  <c r="AI44" i="5"/>
  <c r="AJ58" i="5"/>
  <c r="AI33" i="5"/>
  <c r="AJ36" i="5"/>
  <c r="AJ40" i="5"/>
  <c r="AJ44" i="5"/>
  <c r="AI48" i="5"/>
  <c r="AI52" i="5"/>
  <c r="AJ59" i="5"/>
  <c r="AJ51" i="5"/>
  <c r="AJ55" i="5"/>
  <c r="Z44" i="5"/>
  <c r="AQ54" i="5"/>
  <c r="AR54" i="5"/>
  <c r="AR38" i="5"/>
  <c r="AQ32" i="5"/>
  <c r="AQ34" i="5"/>
  <c r="AQ42" i="5"/>
  <c r="AR56" i="5"/>
  <c r="AQ35" i="5"/>
  <c r="AR47" i="5"/>
  <c r="AQ37" i="5"/>
  <c r="AQ49" i="5"/>
  <c r="AR34" i="5"/>
  <c r="AQ31" i="5"/>
  <c r="AR46" i="5"/>
  <c r="AR53" i="5"/>
  <c r="U56" i="5"/>
  <c r="U36" i="5"/>
  <c r="U33" i="5"/>
  <c r="AQ43" i="5"/>
  <c r="AR39" i="5"/>
  <c r="AR58" i="5"/>
  <c r="AQ60" i="5"/>
  <c r="AQ45" i="5"/>
  <c r="AR41" i="5"/>
  <c r="AR48" i="5"/>
  <c r="AR30" i="5"/>
  <c r="AQ38" i="5"/>
  <c r="AU38" i="5" s="1"/>
  <c r="AV38" i="5" s="1"/>
  <c r="AQ46" i="5"/>
  <c r="AU46" i="5" s="1"/>
  <c r="AV46" i="5" s="1"/>
  <c r="AR59" i="5"/>
  <c r="AU59" i="5" s="1"/>
  <c r="AV59" i="5" s="1"/>
  <c r="AR42" i="5"/>
  <c r="AQ50" i="5"/>
  <c r="AR49" i="5"/>
  <c r="AQ55" i="5"/>
  <c r="AD59" i="5"/>
  <c r="AD60" i="5"/>
  <c r="AR31" i="5"/>
  <c r="AQ39" i="5"/>
  <c r="AQ47" i="5"/>
  <c r="AR35" i="5"/>
  <c r="AR43" i="5"/>
  <c r="AQ51" i="5"/>
  <c r="AR50" i="5"/>
  <c r="AQ56" i="5"/>
  <c r="AU56" i="5" s="1"/>
  <c r="AV56" i="5" s="1"/>
  <c r="AR33" i="5"/>
  <c r="AQ41" i="5"/>
  <c r="AQ30" i="5"/>
  <c r="AU30" i="5" s="1"/>
  <c r="AV30" i="5" s="1"/>
  <c r="AR37" i="5"/>
  <c r="AR45" i="5"/>
  <c r="AQ53" i="5"/>
  <c r="AU53" i="5" s="1"/>
  <c r="AV53" i="5" s="1"/>
  <c r="AR52" i="5"/>
  <c r="AQ58" i="5"/>
  <c r="AU58" i="5" s="1"/>
  <c r="AV58" i="5" s="1"/>
  <c r="AR32" i="5"/>
  <c r="AQ36" i="5"/>
  <c r="AQ40" i="5"/>
  <c r="AQ44" i="5"/>
  <c r="AR57" i="5"/>
  <c r="AU57" i="5" s="1"/>
  <c r="AV57" i="5" s="1"/>
  <c r="AQ33" i="5"/>
  <c r="AR36" i="5"/>
  <c r="AR40" i="5"/>
  <c r="AR44" i="5"/>
  <c r="AQ48" i="5"/>
  <c r="AQ52" i="5"/>
  <c r="AU52" i="5" s="1"/>
  <c r="AV52" i="5" s="1"/>
  <c r="AR60" i="5"/>
  <c r="AR51" i="5"/>
  <c r="AR55" i="5"/>
  <c r="AD42" i="5"/>
  <c r="AD43" i="5"/>
  <c r="Z36" i="5"/>
  <c r="Z51" i="5"/>
  <c r="AD56" i="5"/>
  <c r="AD49" i="5"/>
  <c r="AD35" i="5"/>
  <c r="AD50" i="5"/>
  <c r="Z33" i="5"/>
  <c r="Z40" i="5"/>
  <c r="Z55" i="5"/>
  <c r="Z57" i="5"/>
  <c r="AD31" i="5"/>
  <c r="AD38" i="5"/>
  <c r="AD46" i="5"/>
  <c r="AD53" i="5"/>
  <c r="AD32" i="5"/>
  <c r="AD39" i="5"/>
  <c r="AD47" i="5"/>
  <c r="AD54" i="5"/>
  <c r="Z31" i="5"/>
  <c r="AE31" i="5" s="1"/>
  <c r="AF31" i="5" s="1"/>
  <c r="Z35" i="5"/>
  <c r="Z38" i="5"/>
  <c r="Z42" i="5"/>
  <c r="Z46" i="5"/>
  <c r="AE46" i="5" s="1"/>
  <c r="AF46" i="5" s="1"/>
  <c r="Z49" i="5"/>
  <c r="AE49" i="5" s="1"/>
  <c r="AF49" i="5" s="1"/>
  <c r="Z53" i="5"/>
  <c r="Z59" i="5"/>
  <c r="AD33" i="5"/>
  <c r="AD36" i="5"/>
  <c r="AD40" i="5"/>
  <c r="AD44" i="5"/>
  <c r="Z56" i="5"/>
  <c r="AD51" i="5"/>
  <c r="AE51" i="5" s="1"/>
  <c r="AF51" i="5" s="1"/>
  <c r="AD57" i="5"/>
  <c r="AD30" i="5"/>
  <c r="AD34" i="5"/>
  <c r="AD37" i="5"/>
  <c r="AD41" i="5"/>
  <c r="AD45" i="5"/>
  <c r="AD48" i="5"/>
  <c r="AD52" i="5"/>
  <c r="AD58" i="5"/>
  <c r="Z30" i="5"/>
  <c r="Z32" i="5"/>
  <c r="Z34" i="5"/>
  <c r="AD55" i="5"/>
  <c r="AE55" i="5" s="1"/>
  <c r="AF55" i="5" s="1"/>
  <c r="Z37" i="5"/>
  <c r="AE37" i="5" s="1"/>
  <c r="AF37" i="5" s="1"/>
  <c r="Z39" i="5"/>
  <c r="Z41" i="5"/>
  <c r="Z43" i="5"/>
  <c r="Z45" i="5"/>
  <c r="AE45" i="5" s="1"/>
  <c r="AF45" i="5" s="1"/>
  <c r="Z47" i="5"/>
  <c r="AE47" i="5" s="1"/>
  <c r="AF47" i="5" s="1"/>
  <c r="Z48" i="5"/>
  <c r="Z50" i="5"/>
  <c r="Z52" i="5"/>
  <c r="AE52" i="5" s="1"/>
  <c r="AF52" i="5" s="1"/>
  <c r="Z54" i="5"/>
  <c r="Z58" i="5"/>
  <c r="R45" i="5"/>
  <c r="R31" i="5"/>
  <c r="AK57" i="5"/>
  <c r="R34" i="5"/>
  <c r="R37" i="5"/>
  <c r="R52" i="5"/>
  <c r="R38" i="5"/>
  <c r="R53" i="5"/>
  <c r="AK35" i="5"/>
  <c r="AH59" i="5"/>
  <c r="U53" i="5"/>
  <c r="U49" i="5"/>
  <c r="R30" i="5"/>
  <c r="R41" i="5"/>
  <c r="R56" i="5"/>
  <c r="W56" i="5" s="1"/>
  <c r="X56" i="5" s="1"/>
  <c r="R58" i="5"/>
  <c r="R35" i="5"/>
  <c r="R42" i="5"/>
  <c r="W42" i="5" s="1"/>
  <c r="X42" i="5" s="1"/>
  <c r="R49" i="5"/>
  <c r="R59" i="5"/>
  <c r="R55" i="5"/>
  <c r="AK41" i="5"/>
  <c r="AK53" i="5"/>
  <c r="U41" i="5"/>
  <c r="AH32" i="5"/>
  <c r="U52" i="5"/>
  <c r="U54" i="5"/>
  <c r="U46" i="5"/>
  <c r="R32" i="5"/>
  <c r="R39" i="5"/>
  <c r="R43" i="5"/>
  <c r="W43" i="5" s="1"/>
  <c r="X43" i="5" s="1"/>
  <c r="R47" i="5"/>
  <c r="R50" i="5"/>
  <c r="R54" i="5"/>
  <c r="R60" i="5"/>
  <c r="R33" i="5"/>
  <c r="R36" i="5"/>
  <c r="R40" i="5"/>
  <c r="R44" i="5"/>
  <c r="R48" i="5"/>
  <c r="W48" i="5" s="1"/>
  <c r="X48" i="5" s="1"/>
  <c r="R51" i="5"/>
  <c r="R57" i="5"/>
  <c r="AK43" i="5"/>
  <c r="AK51" i="5"/>
  <c r="AK33" i="5"/>
  <c r="AK50" i="5"/>
  <c r="U59" i="5"/>
  <c r="U45" i="5"/>
  <c r="U37" i="5"/>
  <c r="W37" i="5" s="1"/>
  <c r="X37" i="5" s="1"/>
  <c r="U32" i="5"/>
  <c r="U44" i="5"/>
  <c r="U31" i="5"/>
  <c r="AH31" i="5"/>
  <c r="AH54" i="5"/>
  <c r="U38" i="5"/>
  <c r="W38" i="5" s="1"/>
  <c r="X38" i="5" s="1"/>
  <c r="AH33" i="5"/>
  <c r="U57" i="5"/>
  <c r="U51" i="5"/>
  <c r="U47" i="5"/>
  <c r="U39" i="5"/>
  <c r="U55" i="5"/>
  <c r="W55" i="5" s="1"/>
  <c r="X55" i="5" s="1"/>
  <c r="AH34" i="5"/>
  <c r="AH58" i="5"/>
  <c r="U50" i="5"/>
  <c r="AK56" i="5"/>
  <c r="AK38" i="5"/>
  <c r="AU42" i="5"/>
  <c r="AV42" i="5" s="1"/>
  <c r="AH57" i="5"/>
  <c r="U34" i="5"/>
  <c r="U30" i="5"/>
  <c r="U58" i="5"/>
  <c r="U40" i="5"/>
  <c r="W40" i="5" s="1"/>
  <c r="X40" i="5" s="1"/>
  <c r="U35" i="5"/>
  <c r="W35" i="5" s="1"/>
  <c r="X35" i="5" s="1"/>
  <c r="U60" i="5"/>
  <c r="AH60" i="5"/>
  <c r="AK32" i="5"/>
  <c r="AK54" i="5"/>
  <c r="AK47" i="5"/>
  <c r="AK39" i="5"/>
  <c r="AK31" i="5"/>
  <c r="AK45" i="5"/>
  <c r="AK37" i="5"/>
  <c r="AK59" i="5"/>
  <c r="AK55" i="5"/>
  <c r="AK48" i="5"/>
  <c r="AH53" i="5"/>
  <c r="AH49" i="5"/>
  <c r="AH45" i="5"/>
  <c r="AH41" i="5"/>
  <c r="AH37" i="5"/>
  <c r="AH56" i="5"/>
  <c r="AH52" i="5"/>
  <c r="AH44" i="5"/>
  <c r="AH36" i="5"/>
  <c r="AH46" i="5"/>
  <c r="AH38" i="5"/>
  <c r="AH51" i="5"/>
  <c r="AH47" i="5"/>
  <c r="AH43" i="5"/>
  <c r="AH39" i="5"/>
  <c r="AH55" i="5"/>
  <c r="AH48" i="5"/>
  <c r="AH40" i="5"/>
  <c r="AH35" i="5"/>
  <c r="AH50" i="5"/>
  <c r="AH42" i="5"/>
  <c r="AK44" i="5"/>
  <c r="AK36" i="5"/>
  <c r="AK60" i="5"/>
  <c r="AK52" i="5"/>
  <c r="AK46" i="5"/>
  <c r="AK30" i="5"/>
  <c r="AK42" i="5"/>
  <c r="AU55" i="5"/>
  <c r="AV55" i="5" s="1"/>
  <c r="AE56" i="5"/>
  <c r="AF56" i="5" s="1"/>
  <c r="AE30" i="5"/>
  <c r="AF30" i="5" s="1"/>
  <c r="AE32" i="5"/>
  <c r="AF32" i="5" s="1"/>
  <c r="AE60" i="5"/>
  <c r="AF60" i="5" s="1"/>
  <c r="AU32" i="5"/>
  <c r="AV32" i="5" s="1"/>
  <c r="AU48" i="5"/>
  <c r="AV48" i="5" s="1"/>
  <c r="R30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32" i="2"/>
  <c r="R34" i="2"/>
  <c r="R36" i="2"/>
  <c r="R38" i="2"/>
  <c r="R40" i="2"/>
  <c r="R42" i="2"/>
  <c r="R44" i="2"/>
  <c r="R46" i="2"/>
  <c r="R48" i="2"/>
  <c r="R50" i="2"/>
  <c r="R52" i="2"/>
  <c r="R54" i="2"/>
  <c r="R56" i="2"/>
  <c r="R58" i="2"/>
  <c r="R60" i="2"/>
  <c r="S31" i="2"/>
  <c r="S35" i="2"/>
  <c r="S39" i="2"/>
  <c r="S43" i="2"/>
  <c r="S47" i="2"/>
  <c r="S51" i="2"/>
  <c r="S55" i="2"/>
  <c r="S59" i="2"/>
  <c r="S34" i="2"/>
  <c r="S38" i="2"/>
  <c r="S42" i="2"/>
  <c r="S46" i="2"/>
  <c r="S50" i="2"/>
  <c r="S54" i="2"/>
  <c r="S58" i="2"/>
  <c r="S33" i="2"/>
  <c r="S37" i="2"/>
  <c r="S41" i="2"/>
  <c r="S45" i="2"/>
  <c r="S49" i="2"/>
  <c r="S53" i="2"/>
  <c r="S57" i="2"/>
  <c r="S32" i="2"/>
  <c r="S36" i="2"/>
  <c r="S40" i="2"/>
  <c r="S44" i="2"/>
  <c r="S48" i="2"/>
  <c r="S52" i="2"/>
  <c r="S56" i="2"/>
  <c r="S60" i="2"/>
  <c r="T30" i="2"/>
  <c r="T31" i="2"/>
  <c r="T33" i="2"/>
  <c r="T35" i="2"/>
  <c r="T37" i="2"/>
  <c r="T39" i="2"/>
  <c r="T41" i="2"/>
  <c r="T43" i="2"/>
  <c r="T45" i="2"/>
  <c r="T47" i="2"/>
  <c r="T49" i="2"/>
  <c r="T51" i="2"/>
  <c r="T53" i="2"/>
  <c r="T55" i="2"/>
  <c r="T57" i="2"/>
  <c r="T59" i="2"/>
  <c r="T32" i="2"/>
  <c r="T34" i="2"/>
  <c r="T36" i="2"/>
  <c r="T38" i="2"/>
  <c r="T40" i="2"/>
  <c r="T42" i="2"/>
  <c r="T44" i="2"/>
  <c r="T46" i="2"/>
  <c r="T48" i="2"/>
  <c r="T50" i="2"/>
  <c r="T52" i="2"/>
  <c r="T54" i="2"/>
  <c r="T56" i="2"/>
  <c r="T58" i="2"/>
  <c r="T60" i="2"/>
  <c r="Q32" i="2"/>
  <c r="Q33" i="2"/>
  <c r="Q34" i="2"/>
  <c r="Q35" i="2"/>
  <c r="Q37" i="2"/>
  <c r="Q39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31" i="2"/>
  <c r="Q36" i="2"/>
  <c r="Q38" i="2"/>
  <c r="Q40" i="2"/>
  <c r="P31" i="2"/>
  <c r="P36" i="2"/>
  <c r="P38" i="2"/>
  <c r="P40" i="2"/>
  <c r="P30" i="2"/>
  <c r="P32" i="2"/>
  <c r="P33" i="2"/>
  <c r="P34" i="2"/>
  <c r="P35" i="2"/>
  <c r="P37" i="2"/>
  <c r="P39" i="2"/>
  <c r="P42" i="2"/>
  <c r="P44" i="2"/>
  <c r="P46" i="2"/>
  <c r="P48" i="2"/>
  <c r="P50" i="2"/>
  <c r="P52" i="2"/>
  <c r="P54" i="2"/>
  <c r="P56" i="2"/>
  <c r="P58" i="2"/>
  <c r="P60" i="2"/>
  <c r="P41" i="2"/>
  <c r="P43" i="2"/>
  <c r="P45" i="2"/>
  <c r="P47" i="2"/>
  <c r="P49" i="2"/>
  <c r="P51" i="2"/>
  <c r="P53" i="2"/>
  <c r="P55" i="2"/>
  <c r="P57" i="2"/>
  <c r="P59" i="2"/>
  <c r="AF31" i="2"/>
  <c r="AF33" i="2"/>
  <c r="AF35" i="2"/>
  <c r="AF37" i="2"/>
  <c r="AF39" i="2"/>
  <c r="AF41" i="2"/>
  <c r="AF43" i="2"/>
  <c r="AF45" i="2"/>
  <c r="AF47" i="2"/>
  <c r="AF49" i="2"/>
  <c r="AF51" i="2"/>
  <c r="AF53" i="2"/>
  <c r="AF55" i="2"/>
  <c r="AF57" i="2"/>
  <c r="AF59" i="2"/>
  <c r="AF32" i="2"/>
  <c r="AF34" i="2"/>
  <c r="AF36" i="2"/>
  <c r="AF38" i="2"/>
  <c r="AF40" i="2"/>
  <c r="AF42" i="2"/>
  <c r="AF44" i="2"/>
  <c r="AF46" i="2"/>
  <c r="AF48" i="2"/>
  <c r="AF50" i="2"/>
  <c r="AF52" i="2"/>
  <c r="AF54" i="2"/>
  <c r="AF56" i="2"/>
  <c r="AF58" i="2"/>
  <c r="AF60" i="2"/>
  <c r="AF30" i="2"/>
  <c r="AI30" i="2"/>
  <c r="AN30" i="2"/>
  <c r="AJ30" i="2"/>
  <c r="Q30" i="2"/>
  <c r="AQ49" i="2"/>
  <c r="AQ41" i="2"/>
  <c r="AQ38" i="2"/>
  <c r="AQ33" i="2"/>
  <c r="AQ60" i="2"/>
  <c r="AQ57" i="2"/>
  <c r="AQ54" i="2"/>
  <c r="AQ46" i="2"/>
  <c r="AJ35" i="2"/>
  <c r="AN35" i="2"/>
  <c r="AR35" i="2"/>
  <c r="AJ39" i="2"/>
  <c r="AN39" i="2"/>
  <c r="AR39" i="2"/>
  <c r="AJ43" i="2"/>
  <c r="AN43" i="2"/>
  <c r="AR43" i="2"/>
  <c r="AJ47" i="2"/>
  <c r="AN47" i="2"/>
  <c r="AR47" i="2"/>
  <c r="AJ51" i="2"/>
  <c r="AN51" i="2"/>
  <c r="AR51" i="2"/>
  <c r="AJ55" i="2"/>
  <c r="AN55" i="2"/>
  <c r="AR55" i="2"/>
  <c r="AJ59" i="2"/>
  <c r="AN59" i="2"/>
  <c r="AR59" i="2"/>
  <c r="AJ36" i="2"/>
  <c r="AN36" i="2"/>
  <c r="AR36" i="2"/>
  <c r="AJ44" i="2"/>
  <c r="AN44" i="2"/>
  <c r="AR44" i="2"/>
  <c r="AJ52" i="2"/>
  <c r="AN52" i="2"/>
  <c r="AR52" i="2"/>
  <c r="AJ60" i="2"/>
  <c r="AN60" i="2"/>
  <c r="AR60" i="2"/>
  <c r="AJ42" i="2"/>
  <c r="AN42" i="2"/>
  <c r="AR42" i="2"/>
  <c r="AJ58" i="2"/>
  <c r="AN58" i="2"/>
  <c r="AR58" i="2"/>
  <c r="AJ54" i="2"/>
  <c r="AN54" i="2"/>
  <c r="AR54" i="2"/>
  <c r="AQ59" i="2"/>
  <c r="AQ58" i="2"/>
  <c r="AQ56" i="2"/>
  <c r="AQ55" i="2"/>
  <c r="AQ52" i="2"/>
  <c r="AQ51" i="2"/>
  <c r="AQ50" i="2"/>
  <c r="AQ47" i="2"/>
  <c r="AQ44" i="2"/>
  <c r="AQ43" i="2"/>
  <c r="AQ42" i="2"/>
  <c r="AQ40" i="2"/>
  <c r="AQ39" i="2"/>
  <c r="AQ35" i="2"/>
  <c r="AQ34" i="2"/>
  <c r="AJ33" i="2"/>
  <c r="AN33" i="2"/>
  <c r="AR33" i="2"/>
  <c r="AJ37" i="2"/>
  <c r="AN37" i="2"/>
  <c r="AR37" i="2"/>
  <c r="AJ41" i="2"/>
  <c r="AN41" i="2"/>
  <c r="AR41" i="2"/>
  <c r="AJ45" i="2"/>
  <c r="AN45" i="2"/>
  <c r="AR45" i="2"/>
  <c r="AJ49" i="2"/>
  <c r="AN49" i="2"/>
  <c r="AR49" i="2"/>
  <c r="AJ53" i="2"/>
  <c r="AN53" i="2"/>
  <c r="AR53" i="2"/>
  <c r="AJ57" i="2"/>
  <c r="AN57" i="2"/>
  <c r="AR57" i="2"/>
  <c r="AJ32" i="2"/>
  <c r="AN32" i="2"/>
  <c r="AR32" i="2"/>
  <c r="AJ40" i="2"/>
  <c r="AN40" i="2"/>
  <c r="AR40" i="2"/>
  <c r="AJ48" i="2"/>
  <c r="AN48" i="2"/>
  <c r="AR48" i="2"/>
  <c r="AJ56" i="2"/>
  <c r="AN56" i="2"/>
  <c r="AR56" i="2"/>
  <c r="AJ34" i="2"/>
  <c r="AN34" i="2"/>
  <c r="AR34" i="2"/>
  <c r="AJ50" i="2"/>
  <c r="AN50" i="2"/>
  <c r="AR50" i="2"/>
  <c r="AJ38" i="2"/>
  <c r="AN38" i="2"/>
  <c r="AR38" i="2"/>
  <c r="AJ46" i="2"/>
  <c r="AN46" i="2"/>
  <c r="AR46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P52" i="2"/>
  <c r="AP53" i="2"/>
  <c r="AP54" i="2"/>
  <c r="AP55" i="2"/>
  <c r="AP56" i="2"/>
  <c r="AP57" i="2"/>
  <c r="AP58" i="2"/>
  <c r="AP59" i="2"/>
  <c r="AP6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O52" i="2"/>
  <c r="AO53" i="2"/>
  <c r="AO54" i="2"/>
  <c r="AO55" i="2"/>
  <c r="AO56" i="2"/>
  <c r="AO57" i="2"/>
  <c r="AO58" i="2"/>
  <c r="AO59" i="2"/>
  <c r="AO60" i="2"/>
  <c r="AS31" i="2"/>
  <c r="AT31" i="2" s="1"/>
  <c r="AQ30" i="2"/>
  <c r="AO30" i="2"/>
  <c r="AP30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H58" i="2"/>
  <c r="AH59" i="2"/>
  <c r="AH60" i="2"/>
  <c r="AH31" i="2"/>
  <c r="AH33" i="2"/>
  <c r="AH35" i="2"/>
  <c r="AH37" i="2"/>
  <c r="AH39" i="2"/>
  <c r="AH41" i="2"/>
  <c r="AH43" i="2"/>
  <c r="AH45" i="2"/>
  <c r="AH47" i="2"/>
  <c r="AH49" i="2"/>
  <c r="AH51" i="2"/>
  <c r="AH53" i="2"/>
  <c r="AH55" i="2"/>
  <c r="AH57" i="2"/>
  <c r="AG59" i="2"/>
  <c r="AG60" i="2"/>
  <c r="AG30" i="2"/>
  <c r="AH30" i="2"/>
  <c r="AA52" i="2"/>
  <c r="AA36" i="2"/>
  <c r="AA60" i="2"/>
  <c r="AA44" i="2"/>
  <c r="Y36" i="2"/>
  <c r="X41" i="2"/>
  <c r="Z31" i="2"/>
  <c r="AA56" i="2"/>
  <c r="AA48" i="2"/>
  <c r="AA40" i="2"/>
  <c r="Y52" i="2"/>
  <c r="X49" i="2"/>
  <c r="Y60" i="2"/>
  <c r="Y44" i="2"/>
  <c r="X57" i="2"/>
  <c r="X37" i="2"/>
  <c r="Z37" i="2"/>
  <c r="Z45" i="2"/>
  <c r="Z53" i="2"/>
  <c r="Z30" i="2"/>
  <c r="Z32" i="2"/>
  <c r="Z48" i="2"/>
  <c r="AA30" i="2"/>
  <c r="AA58" i="2"/>
  <c r="AA54" i="2"/>
  <c r="AA50" i="2"/>
  <c r="AA46" i="2"/>
  <c r="AA42" i="2"/>
  <c r="AA38" i="2"/>
  <c r="AA34" i="2"/>
  <c r="Y56" i="2"/>
  <c r="Y48" i="2"/>
  <c r="Y40" i="2"/>
  <c r="Y32" i="2"/>
  <c r="X53" i="2"/>
  <c r="X45" i="2"/>
  <c r="X35" i="2"/>
  <c r="AB31" i="2"/>
  <c r="AB33" i="2"/>
  <c r="AB35" i="2"/>
  <c r="AB37" i="2"/>
  <c r="AB39" i="2"/>
  <c r="AB41" i="2"/>
  <c r="AB43" i="2"/>
  <c r="AB45" i="2"/>
  <c r="AB47" i="2"/>
  <c r="AB49" i="2"/>
  <c r="AB51" i="2"/>
  <c r="AB53" i="2"/>
  <c r="AB55" i="2"/>
  <c r="AB57" i="2"/>
  <c r="AB59" i="2"/>
  <c r="AB32" i="2"/>
  <c r="AB34" i="2"/>
  <c r="AB36" i="2"/>
  <c r="AB38" i="2"/>
  <c r="AB40" i="2"/>
  <c r="AB42" i="2"/>
  <c r="AB44" i="2"/>
  <c r="AB46" i="2"/>
  <c r="AB48" i="2"/>
  <c r="AB50" i="2"/>
  <c r="AB52" i="2"/>
  <c r="AB54" i="2"/>
  <c r="AB56" i="2"/>
  <c r="AB58" i="2"/>
  <c r="AB60" i="2"/>
  <c r="AA32" i="2"/>
  <c r="Y58" i="2"/>
  <c r="Y54" i="2"/>
  <c r="Y50" i="2"/>
  <c r="Y46" i="2"/>
  <c r="Y42" i="2"/>
  <c r="Y38" i="2"/>
  <c r="X59" i="2"/>
  <c r="X55" i="2"/>
  <c r="X51" i="2"/>
  <c r="X47" i="2"/>
  <c r="X43" i="2"/>
  <c r="X39" i="2"/>
  <c r="X33" i="2"/>
  <c r="AB30" i="2"/>
  <c r="Y31" i="2"/>
  <c r="Y30" i="2"/>
  <c r="X30" i="2"/>
  <c r="W48" i="2"/>
  <c r="W32" i="2"/>
  <c r="W53" i="2"/>
  <c r="W45" i="2"/>
  <c r="W37" i="2"/>
  <c r="X32" i="2"/>
  <c r="W30" i="2"/>
  <c r="Z36" i="2"/>
  <c r="AA59" i="2"/>
  <c r="AA57" i="2"/>
  <c r="AA55" i="2"/>
  <c r="AA53" i="2"/>
  <c r="AA51" i="2"/>
  <c r="AA49" i="2"/>
  <c r="AA47" i="2"/>
  <c r="AA45" i="2"/>
  <c r="AA43" i="2"/>
  <c r="AA41" i="2"/>
  <c r="AA39" i="2"/>
  <c r="AA37" i="2"/>
  <c r="AA35" i="2"/>
  <c r="AA33" i="2"/>
  <c r="Y59" i="2"/>
  <c r="Y57" i="2"/>
  <c r="Y55" i="2"/>
  <c r="Y53" i="2"/>
  <c r="Y51" i="2"/>
  <c r="Y49" i="2"/>
  <c r="Y47" i="2"/>
  <c r="Y45" i="2"/>
  <c r="Y43" i="2"/>
  <c r="Y41" i="2"/>
  <c r="Y39" i="2"/>
  <c r="Y37" i="2"/>
  <c r="Y35" i="2"/>
  <c r="Y33" i="2"/>
  <c r="X60" i="2"/>
  <c r="X58" i="2"/>
  <c r="X56" i="2"/>
  <c r="X54" i="2"/>
  <c r="X52" i="2"/>
  <c r="X50" i="2"/>
  <c r="X48" i="2"/>
  <c r="X46" i="2"/>
  <c r="X44" i="2"/>
  <c r="X42" i="2"/>
  <c r="X40" i="2"/>
  <c r="X38" i="2"/>
  <c r="X36" i="2"/>
  <c r="X34" i="2"/>
  <c r="Z56" i="2"/>
  <c r="Z44" i="2"/>
  <c r="Z52" i="2"/>
  <c r="Z40" i="2"/>
  <c r="Z60" i="2"/>
  <c r="Z57" i="2"/>
  <c r="Z49" i="2"/>
  <c r="Z41" i="2"/>
  <c r="Z33" i="2"/>
  <c r="Z58" i="2"/>
  <c r="Z54" i="2"/>
  <c r="Z50" i="2"/>
  <c r="Z46" i="2"/>
  <c r="Z42" i="2"/>
  <c r="Z38" i="2"/>
  <c r="Z34" i="2"/>
  <c r="Z59" i="2"/>
  <c r="Z55" i="2"/>
  <c r="Z51" i="2"/>
  <c r="Z47" i="2"/>
  <c r="Z43" i="2"/>
  <c r="Z39" i="2"/>
  <c r="Z35" i="2"/>
  <c r="AM30" i="5" l="1"/>
  <c r="AN30" i="5" s="1"/>
  <c r="AM56" i="5"/>
  <c r="AN56" i="5" s="1"/>
  <c r="AW56" i="5" s="1"/>
  <c r="AX56" i="5" s="1"/>
  <c r="K56" i="5" s="1"/>
  <c r="L56" i="5" s="1"/>
  <c r="W46" i="5"/>
  <c r="X46" i="5" s="1"/>
  <c r="AM47" i="5"/>
  <c r="AN47" i="5" s="1"/>
  <c r="AM38" i="5"/>
  <c r="AN38" i="5" s="1"/>
  <c r="AM37" i="5"/>
  <c r="AN37" i="5" s="1"/>
  <c r="AM34" i="5"/>
  <c r="AN34" i="5" s="1"/>
  <c r="AM46" i="5"/>
  <c r="AN46" i="5" s="1"/>
  <c r="AM43" i="5"/>
  <c r="AN43" i="5" s="1"/>
  <c r="AM49" i="5"/>
  <c r="AN49" i="5" s="1"/>
  <c r="AM40" i="5"/>
  <c r="AN40" i="5" s="1"/>
  <c r="AM58" i="5"/>
  <c r="AN58" i="5" s="1"/>
  <c r="AU37" i="5"/>
  <c r="AV37" i="5" s="1"/>
  <c r="W36" i="5"/>
  <c r="X36" i="5" s="1"/>
  <c r="AE39" i="5"/>
  <c r="AF39" i="5" s="1"/>
  <c r="AU44" i="5"/>
  <c r="AV44" i="5" s="1"/>
  <c r="AU50" i="5"/>
  <c r="AV50" i="5" s="1"/>
  <c r="AU47" i="5"/>
  <c r="AV47" i="5" s="1"/>
  <c r="AU31" i="5"/>
  <c r="AV31" i="5" s="1"/>
  <c r="AU34" i="5"/>
  <c r="AV34" i="5" s="1"/>
  <c r="AU54" i="5"/>
  <c r="AV54" i="5" s="1"/>
  <c r="AE44" i="5"/>
  <c r="AF44" i="5" s="1"/>
  <c r="AE33" i="5"/>
  <c r="AF33" i="5" s="1"/>
  <c r="AU51" i="5"/>
  <c r="AV51" i="5" s="1"/>
  <c r="AU45" i="5"/>
  <c r="AV45" i="5" s="1"/>
  <c r="AU33" i="5"/>
  <c r="AV33" i="5" s="1"/>
  <c r="AU43" i="5"/>
  <c r="AV43" i="5" s="1"/>
  <c r="AE59" i="5"/>
  <c r="AF59" i="5" s="1"/>
  <c r="AU49" i="5"/>
  <c r="AV49" i="5" s="1"/>
  <c r="AU60" i="5"/>
  <c r="AV60" i="5" s="1"/>
  <c r="AU35" i="5"/>
  <c r="AV35" i="5" s="1"/>
  <c r="W33" i="5"/>
  <c r="X33" i="5" s="1"/>
  <c r="AE54" i="5"/>
  <c r="AF54" i="5" s="1"/>
  <c r="AE57" i="5"/>
  <c r="AF57" i="5" s="1"/>
  <c r="AE40" i="5"/>
  <c r="AF40" i="5" s="1"/>
  <c r="AE43" i="5"/>
  <c r="AF43" i="5" s="1"/>
  <c r="AU40" i="5"/>
  <c r="AV40" i="5" s="1"/>
  <c r="AU36" i="5"/>
  <c r="AV36" i="5" s="1"/>
  <c r="AU41" i="5"/>
  <c r="AV41" i="5" s="1"/>
  <c r="AU39" i="5"/>
  <c r="AV39" i="5" s="1"/>
  <c r="AE58" i="5"/>
  <c r="AF58" i="5" s="1"/>
  <c r="AE48" i="5"/>
  <c r="AF48" i="5" s="1"/>
  <c r="AE41" i="5"/>
  <c r="AF41" i="5" s="1"/>
  <c r="AE34" i="5"/>
  <c r="AF34" i="5" s="1"/>
  <c r="AE36" i="5"/>
  <c r="AF36" i="5" s="1"/>
  <c r="AE42" i="5"/>
  <c r="AF42" i="5" s="1"/>
  <c r="AE35" i="5"/>
  <c r="AF35" i="5" s="1"/>
  <c r="AE53" i="5"/>
  <c r="AF53" i="5" s="1"/>
  <c r="AE38" i="5"/>
  <c r="AF38" i="5" s="1"/>
  <c r="AW38" i="5" s="1"/>
  <c r="AX38" i="5" s="1"/>
  <c r="K38" i="5" s="1"/>
  <c r="L38" i="5" s="1"/>
  <c r="AE50" i="5"/>
  <c r="AF50" i="5" s="1"/>
  <c r="W45" i="5"/>
  <c r="X45" i="5" s="1"/>
  <c r="W52" i="5"/>
  <c r="X52" i="5" s="1"/>
  <c r="W31" i="5"/>
  <c r="X31" i="5" s="1"/>
  <c r="W53" i="5"/>
  <c r="X53" i="5" s="1"/>
  <c r="W50" i="5"/>
  <c r="X50" i="5" s="1"/>
  <c r="AM57" i="5"/>
  <c r="AN57" i="5" s="1"/>
  <c r="W59" i="5"/>
  <c r="X59" i="5" s="1"/>
  <c r="W41" i="5"/>
  <c r="X41" i="5" s="1"/>
  <c r="AM59" i="5"/>
  <c r="AN59" i="5" s="1"/>
  <c r="W34" i="5"/>
  <c r="X34" i="5" s="1"/>
  <c r="W49" i="5"/>
  <c r="X49" i="5" s="1"/>
  <c r="AM35" i="5"/>
  <c r="AN35" i="5" s="1"/>
  <c r="AM53" i="5"/>
  <c r="AN53" i="5" s="1"/>
  <c r="AM32" i="5"/>
  <c r="AN32" i="5" s="1"/>
  <c r="W60" i="5"/>
  <c r="X60" i="5" s="1"/>
  <c r="W30" i="5"/>
  <c r="X30" i="5" s="1"/>
  <c r="AW30" i="5" s="1"/>
  <c r="AX30" i="5" s="1"/>
  <c r="K30" i="5" s="1"/>
  <c r="L30" i="5" s="1"/>
  <c r="W32" i="5"/>
  <c r="X32" i="5" s="1"/>
  <c r="W54" i="5"/>
  <c r="X54" i="5" s="1"/>
  <c r="AM54" i="5"/>
  <c r="AN54" i="5" s="1"/>
  <c r="W57" i="5"/>
  <c r="X57" i="5" s="1"/>
  <c r="AW57" i="5" s="1"/>
  <c r="AX57" i="5" s="1"/>
  <c r="K57" i="5" s="1"/>
  <c r="L57" i="5" s="1"/>
  <c r="W39" i="5"/>
  <c r="X39" i="5" s="1"/>
  <c r="AM41" i="5"/>
  <c r="AN41" i="5" s="1"/>
  <c r="W58" i="5"/>
  <c r="X58" i="5" s="1"/>
  <c r="AM50" i="5"/>
  <c r="AN50" i="5" s="1"/>
  <c r="AM51" i="5"/>
  <c r="AN51" i="5" s="1"/>
  <c r="W47" i="5"/>
  <c r="X47" i="5" s="1"/>
  <c r="AW47" i="5" s="1"/>
  <c r="AX47" i="5" s="1"/>
  <c r="K47" i="5" s="1"/>
  <c r="L47" i="5" s="1"/>
  <c r="AM33" i="5"/>
  <c r="AN33" i="5" s="1"/>
  <c r="W51" i="5"/>
  <c r="X51" i="5" s="1"/>
  <c r="AM60" i="5"/>
  <c r="AN60" i="5" s="1"/>
  <c r="W44" i="5"/>
  <c r="X44" i="5" s="1"/>
  <c r="AM31" i="5"/>
  <c r="AN31" i="5" s="1"/>
  <c r="AW31" i="5" s="1"/>
  <c r="AX31" i="5" s="1"/>
  <c r="K31" i="5" s="1"/>
  <c r="L31" i="5" s="1"/>
  <c r="AM42" i="5"/>
  <c r="AN42" i="5" s="1"/>
  <c r="AW42" i="5" s="1"/>
  <c r="AX42" i="5" s="1"/>
  <c r="K42" i="5" s="1"/>
  <c r="L42" i="5" s="1"/>
  <c r="AM44" i="5"/>
  <c r="AN44" i="5" s="1"/>
  <c r="AM39" i="5"/>
  <c r="AN39" i="5" s="1"/>
  <c r="AM48" i="5"/>
  <c r="AN48" i="5" s="1"/>
  <c r="AM45" i="5"/>
  <c r="AN45" i="5" s="1"/>
  <c r="AM52" i="5"/>
  <c r="AN52" i="5" s="1"/>
  <c r="AM55" i="5"/>
  <c r="AN55" i="5" s="1"/>
  <c r="AW55" i="5" s="1"/>
  <c r="AX55" i="5" s="1"/>
  <c r="K55" i="5" s="1"/>
  <c r="L55" i="5" s="1"/>
  <c r="AM36" i="5"/>
  <c r="AN36" i="5" s="1"/>
  <c r="U51" i="2"/>
  <c r="V51" i="2" s="1"/>
  <c r="U53" i="2"/>
  <c r="V53" i="2" s="1"/>
  <c r="U49" i="2"/>
  <c r="V49" i="2" s="1"/>
  <c r="U45" i="2"/>
  <c r="V45" i="2" s="1"/>
  <c r="U41" i="2"/>
  <c r="V41" i="2" s="1"/>
  <c r="U37" i="2"/>
  <c r="V37" i="2" s="1"/>
  <c r="U33" i="2"/>
  <c r="V33" i="2" s="1"/>
  <c r="U43" i="2"/>
  <c r="V43" i="2" s="1"/>
  <c r="U35" i="2"/>
  <c r="V35" i="2" s="1"/>
  <c r="AS55" i="2"/>
  <c r="AT55" i="2" s="1"/>
  <c r="AS47" i="2"/>
  <c r="AT47" i="2" s="1"/>
  <c r="AS39" i="2"/>
  <c r="AT39" i="2" s="1"/>
  <c r="U54" i="2"/>
  <c r="V54" i="2" s="1"/>
  <c r="U46" i="2"/>
  <c r="V46" i="2" s="1"/>
  <c r="U38" i="2"/>
  <c r="V38" i="2" s="1"/>
  <c r="U48" i="2"/>
  <c r="V48" i="2" s="1"/>
  <c r="U40" i="2"/>
  <c r="V40" i="2" s="1"/>
  <c r="U32" i="2"/>
  <c r="V32" i="2" s="1"/>
  <c r="U59" i="2"/>
  <c r="V59" i="2" s="1"/>
  <c r="U55" i="2"/>
  <c r="V55" i="2" s="1"/>
  <c r="U57" i="2"/>
  <c r="V57" i="2" s="1"/>
  <c r="U31" i="2"/>
  <c r="V31" i="2" s="1"/>
  <c r="U39" i="2"/>
  <c r="V39" i="2" s="1"/>
  <c r="U47" i="2"/>
  <c r="V47" i="2" s="1"/>
  <c r="AS59" i="2"/>
  <c r="AT59" i="2" s="1"/>
  <c r="AS51" i="2"/>
  <c r="AT51" i="2" s="1"/>
  <c r="AS43" i="2"/>
  <c r="AT43" i="2" s="1"/>
  <c r="AS35" i="2"/>
  <c r="AT35" i="2" s="1"/>
  <c r="U58" i="2"/>
  <c r="V58" i="2" s="1"/>
  <c r="AS53" i="2"/>
  <c r="AT53" i="2" s="1"/>
  <c r="AS45" i="2"/>
  <c r="AT45" i="2" s="1"/>
  <c r="AS37" i="2"/>
  <c r="AT37" i="2" s="1"/>
  <c r="AS57" i="2"/>
  <c r="AT57" i="2" s="1"/>
  <c r="AS49" i="2"/>
  <c r="AT49" i="2" s="1"/>
  <c r="AS41" i="2"/>
  <c r="AT41" i="2" s="1"/>
  <c r="AS33" i="2"/>
  <c r="AT33" i="2" s="1"/>
  <c r="U60" i="2"/>
  <c r="V60" i="2" s="1"/>
  <c r="U56" i="2"/>
  <c r="V56" i="2" s="1"/>
  <c r="U52" i="2"/>
  <c r="V52" i="2" s="1"/>
  <c r="U50" i="2"/>
  <c r="V50" i="2" s="1"/>
  <c r="U44" i="2"/>
  <c r="V44" i="2" s="1"/>
  <c r="U42" i="2"/>
  <c r="V42" i="2" s="1"/>
  <c r="U36" i="2"/>
  <c r="V36" i="2" s="1"/>
  <c r="U34" i="2"/>
  <c r="V34" i="2" s="1"/>
  <c r="AS56" i="2"/>
  <c r="AT56" i="2" s="1"/>
  <c r="AS54" i="2"/>
  <c r="AT54" i="2" s="1"/>
  <c r="AS52" i="2"/>
  <c r="AT52" i="2" s="1"/>
  <c r="AS50" i="2"/>
  <c r="AT50" i="2" s="1"/>
  <c r="AS46" i="2"/>
  <c r="AT46" i="2" s="1"/>
  <c r="AS42" i="2"/>
  <c r="AT42" i="2" s="1"/>
  <c r="AS40" i="2"/>
  <c r="AT40" i="2" s="1"/>
  <c r="AS36" i="2"/>
  <c r="AT36" i="2" s="1"/>
  <c r="AS38" i="2"/>
  <c r="AT38" i="2" s="1"/>
  <c r="AS34" i="2"/>
  <c r="AT34" i="2" s="1"/>
  <c r="AS48" i="2"/>
  <c r="AT48" i="2" s="1"/>
  <c r="AS32" i="2"/>
  <c r="AT32" i="2" s="1"/>
  <c r="AS58" i="2"/>
  <c r="AT58" i="2" s="1"/>
  <c r="AS60" i="2"/>
  <c r="AT60" i="2" s="1"/>
  <c r="AS44" i="2"/>
  <c r="AT44" i="2" s="1"/>
  <c r="AS30" i="2"/>
  <c r="AT30" i="2" s="1"/>
  <c r="AK60" i="2"/>
  <c r="AL60" i="2" s="1"/>
  <c r="AK52" i="2"/>
  <c r="AL52" i="2" s="1"/>
  <c r="AK44" i="2"/>
  <c r="AL44" i="2" s="1"/>
  <c r="AK36" i="2"/>
  <c r="AL36" i="2" s="1"/>
  <c r="AK57" i="2"/>
  <c r="AL57" i="2" s="1"/>
  <c r="AK49" i="2"/>
  <c r="AL49" i="2" s="1"/>
  <c r="AK41" i="2"/>
  <c r="AL41" i="2" s="1"/>
  <c r="AK33" i="2"/>
  <c r="AL33" i="2" s="1"/>
  <c r="AK56" i="2"/>
  <c r="AL56" i="2" s="1"/>
  <c r="AK48" i="2"/>
  <c r="AL48" i="2" s="1"/>
  <c r="AK40" i="2"/>
  <c r="AL40" i="2" s="1"/>
  <c r="AK32" i="2"/>
  <c r="AL32" i="2" s="1"/>
  <c r="AK53" i="2"/>
  <c r="AL53" i="2" s="1"/>
  <c r="AK45" i="2"/>
  <c r="AL45" i="2" s="1"/>
  <c r="AK37" i="2"/>
  <c r="AL37" i="2" s="1"/>
  <c r="AK55" i="2"/>
  <c r="AL55" i="2" s="1"/>
  <c r="AK51" i="2"/>
  <c r="AL51" i="2" s="1"/>
  <c r="AK39" i="2"/>
  <c r="AL39" i="2" s="1"/>
  <c r="AK35" i="2"/>
  <c r="AL35" i="2" s="1"/>
  <c r="AK50" i="2"/>
  <c r="AL50" i="2" s="1"/>
  <c r="AK34" i="2"/>
  <c r="AL34" i="2" s="1"/>
  <c r="AK47" i="2"/>
  <c r="AL47" i="2" s="1"/>
  <c r="AK31" i="2"/>
  <c r="AL31" i="2" s="1"/>
  <c r="AK38" i="2"/>
  <c r="AL38" i="2" s="1"/>
  <c r="AK42" i="2"/>
  <c r="AL42" i="2" s="1"/>
  <c r="AK54" i="2"/>
  <c r="AL54" i="2" s="1"/>
  <c r="AK58" i="2"/>
  <c r="AL58" i="2" s="1"/>
  <c r="AK46" i="2"/>
  <c r="AL46" i="2" s="1"/>
  <c r="AK59" i="2"/>
  <c r="AL59" i="2" s="1"/>
  <c r="AK43" i="2"/>
  <c r="AL43" i="2" s="1"/>
  <c r="AK30" i="2"/>
  <c r="AL30" i="2" s="1"/>
  <c r="AC45" i="2"/>
  <c r="AD45" i="2" s="1"/>
  <c r="AC49" i="2"/>
  <c r="AD49" i="2" s="1"/>
  <c r="AC36" i="2"/>
  <c r="AD36" i="2" s="1"/>
  <c r="AC30" i="2"/>
  <c r="AD30" i="2" s="1"/>
  <c r="AC33" i="2"/>
  <c r="AD33" i="2" s="1"/>
  <c r="AC41" i="2"/>
  <c r="AD41" i="2" s="1"/>
  <c r="AC57" i="2"/>
  <c r="AD57" i="2" s="1"/>
  <c r="AC37" i="2"/>
  <c r="AD37" i="2" s="1"/>
  <c r="AC53" i="2"/>
  <c r="AD53" i="2" s="1"/>
  <c r="AC31" i="2"/>
  <c r="AD31" i="2" s="1"/>
  <c r="AC48" i="2"/>
  <c r="AD48" i="2" s="1"/>
  <c r="AC38" i="2"/>
  <c r="AD38" i="2" s="1"/>
  <c r="AC46" i="2"/>
  <c r="AD46" i="2" s="1"/>
  <c r="AC54" i="2"/>
  <c r="AD54" i="2" s="1"/>
  <c r="AC52" i="2"/>
  <c r="AD52" i="2" s="1"/>
  <c r="AC56" i="2"/>
  <c r="AD56" i="2" s="1"/>
  <c r="AC34" i="2"/>
  <c r="AD34" i="2" s="1"/>
  <c r="AC42" i="2"/>
  <c r="AD42" i="2" s="1"/>
  <c r="AC50" i="2"/>
  <c r="AD50" i="2" s="1"/>
  <c r="AC58" i="2"/>
  <c r="AD58" i="2" s="1"/>
  <c r="AC39" i="2"/>
  <c r="AD39" i="2" s="1"/>
  <c r="AC47" i="2"/>
  <c r="AD47" i="2" s="1"/>
  <c r="AC55" i="2"/>
  <c r="AD55" i="2" s="1"/>
  <c r="AC35" i="2"/>
  <c r="AD35" i="2" s="1"/>
  <c r="AC43" i="2"/>
  <c r="AD43" i="2" s="1"/>
  <c r="AC51" i="2"/>
  <c r="AD51" i="2" s="1"/>
  <c r="AC59" i="2"/>
  <c r="AD59" i="2" s="1"/>
  <c r="AC60" i="2"/>
  <c r="AD60" i="2" s="1"/>
  <c r="AC32" i="2"/>
  <c r="AD32" i="2" s="1"/>
  <c r="AC40" i="2"/>
  <c r="AD40" i="2" s="1"/>
  <c r="AC44" i="2"/>
  <c r="AD44" i="2" s="1"/>
  <c r="U30" i="2"/>
  <c r="V30" i="2" s="1"/>
  <c r="AW52" i="5" l="1"/>
  <c r="AX52" i="5" s="1"/>
  <c r="K52" i="5" s="1"/>
  <c r="L52" i="5" s="1"/>
  <c r="AW48" i="5"/>
  <c r="AX48" i="5" s="1"/>
  <c r="K48" i="5" s="1"/>
  <c r="L48" i="5" s="1"/>
  <c r="AW40" i="5"/>
  <c r="AX40" i="5" s="1"/>
  <c r="K40" i="5" s="1"/>
  <c r="L40" i="5" s="1"/>
  <c r="AW45" i="5"/>
  <c r="AX45" i="5" s="1"/>
  <c r="K45" i="5" s="1"/>
  <c r="L45" i="5" s="1"/>
  <c r="AW58" i="5"/>
  <c r="AX58" i="5" s="1"/>
  <c r="K58" i="5" s="1"/>
  <c r="L58" i="5" s="1"/>
  <c r="AW49" i="5"/>
  <c r="AX49" i="5" s="1"/>
  <c r="K49" i="5" s="1"/>
  <c r="L49" i="5" s="1"/>
  <c r="AW46" i="5"/>
  <c r="AX46" i="5" s="1"/>
  <c r="K46" i="5" s="1"/>
  <c r="L46" i="5" s="1"/>
  <c r="AW37" i="5"/>
  <c r="AX37" i="5" s="1"/>
  <c r="K37" i="5" s="1"/>
  <c r="L37" i="5" s="1"/>
  <c r="AW34" i="5"/>
  <c r="AX34" i="5" s="1"/>
  <c r="K34" i="5" s="1"/>
  <c r="L34" i="5" s="1"/>
  <c r="AW43" i="5"/>
  <c r="AX43" i="5" s="1"/>
  <c r="K43" i="5" s="1"/>
  <c r="L43" i="5" s="1"/>
  <c r="AW33" i="5"/>
  <c r="AX33" i="5" s="1"/>
  <c r="K33" i="5" s="1"/>
  <c r="L33" i="5" s="1"/>
  <c r="AW36" i="5"/>
  <c r="AX36" i="5" s="1"/>
  <c r="K36" i="5" s="1"/>
  <c r="L36" i="5" s="1"/>
  <c r="AW41" i="5"/>
  <c r="AX41" i="5" s="1"/>
  <c r="K41" i="5" s="1"/>
  <c r="L41" i="5" s="1"/>
  <c r="AW35" i="5"/>
  <c r="AX35" i="5" s="1"/>
  <c r="K35" i="5" s="1"/>
  <c r="L35" i="5" s="1"/>
  <c r="AW53" i="5"/>
  <c r="AX53" i="5" s="1"/>
  <c r="K53" i="5" s="1"/>
  <c r="L53" i="5" s="1"/>
  <c r="AW60" i="5"/>
  <c r="AX60" i="5" s="1"/>
  <c r="K60" i="5" s="1"/>
  <c r="L60" i="5" s="1"/>
  <c r="AW32" i="5"/>
  <c r="AX32" i="5" s="1"/>
  <c r="K32" i="5" s="1"/>
  <c r="L32" i="5" s="1"/>
  <c r="AW59" i="5"/>
  <c r="AX59" i="5" s="1"/>
  <c r="K59" i="5" s="1"/>
  <c r="L59" i="5" s="1"/>
  <c r="AW50" i="5"/>
  <c r="AX50" i="5" s="1"/>
  <c r="K50" i="5" s="1"/>
  <c r="L50" i="5" s="1"/>
  <c r="AW54" i="5"/>
  <c r="AX54" i="5" s="1"/>
  <c r="K54" i="5" s="1"/>
  <c r="L54" i="5" s="1"/>
  <c r="AW51" i="5"/>
  <c r="AX51" i="5" s="1"/>
  <c r="K51" i="5" s="1"/>
  <c r="L51" i="5" s="1"/>
  <c r="AW39" i="5"/>
  <c r="AX39" i="5" s="1"/>
  <c r="K39" i="5" s="1"/>
  <c r="L39" i="5" s="1"/>
  <c r="AW44" i="5"/>
  <c r="AX44" i="5" s="1"/>
  <c r="K44" i="5" s="1"/>
  <c r="L44" i="5" s="1"/>
  <c r="AU41" i="2"/>
  <c r="AV41" i="2" s="1"/>
  <c r="J41" i="2" s="1"/>
  <c r="AU33" i="2"/>
  <c r="AV33" i="2" s="1"/>
  <c r="J33" i="2" s="1"/>
  <c r="AU30" i="2"/>
  <c r="AV30" i="2" s="1"/>
  <c r="J30" i="2" s="1"/>
  <c r="AU51" i="2"/>
  <c r="AV51" i="2" s="1"/>
  <c r="J51" i="2" s="1"/>
  <c r="AU35" i="2"/>
  <c r="AV35" i="2" s="1"/>
  <c r="J35" i="2" s="1"/>
  <c r="AU37" i="2"/>
  <c r="AV37" i="2" s="1"/>
  <c r="J37" i="2" s="1"/>
  <c r="AU49" i="2"/>
  <c r="AV49" i="2" s="1"/>
  <c r="J49" i="2" s="1"/>
  <c r="AU36" i="2"/>
  <c r="AV36" i="2" s="1"/>
  <c r="J36" i="2" s="1"/>
  <c r="AU39" i="2"/>
  <c r="AV39" i="2" s="1"/>
  <c r="J39" i="2" s="1"/>
  <c r="AU43" i="2"/>
  <c r="AV43" i="2" s="1"/>
  <c r="J43" i="2" s="1"/>
  <c r="AU53" i="2"/>
  <c r="AV53" i="2" s="1"/>
  <c r="J53" i="2" s="1"/>
  <c r="AU45" i="2"/>
  <c r="AV45" i="2" s="1"/>
  <c r="J45" i="2" s="1"/>
  <c r="AU44" i="2"/>
  <c r="AV44" i="2" s="1"/>
  <c r="J44" i="2" s="1"/>
  <c r="AU52" i="2"/>
  <c r="AV52" i="2" s="1"/>
  <c r="J52" i="2" s="1"/>
  <c r="AU60" i="2"/>
  <c r="AV60" i="2" s="1"/>
  <c r="J60" i="2" s="1"/>
  <c r="AU58" i="2"/>
  <c r="AV58" i="2" s="1"/>
  <c r="J58" i="2" s="1"/>
  <c r="AU57" i="2"/>
  <c r="AV57" i="2" s="1"/>
  <c r="J57" i="2" s="1"/>
  <c r="AU59" i="2"/>
  <c r="AV59" i="2" s="1"/>
  <c r="J59" i="2" s="1"/>
  <c r="AU40" i="2"/>
  <c r="AV40" i="2" s="1"/>
  <c r="J40" i="2" s="1"/>
  <c r="AU38" i="2"/>
  <c r="AV38" i="2" s="1"/>
  <c r="J38" i="2" s="1"/>
  <c r="AU54" i="2"/>
  <c r="AV54" i="2" s="1"/>
  <c r="J54" i="2" s="1"/>
  <c r="AU34" i="2"/>
  <c r="AV34" i="2" s="1"/>
  <c r="J34" i="2" s="1"/>
  <c r="AU42" i="2"/>
  <c r="AV42" i="2" s="1"/>
  <c r="J42" i="2" s="1"/>
  <c r="AU50" i="2"/>
  <c r="AV50" i="2" s="1"/>
  <c r="J50" i="2" s="1"/>
  <c r="AU56" i="2"/>
  <c r="AV56" i="2" s="1"/>
  <c r="J56" i="2" s="1"/>
  <c r="AU47" i="2"/>
  <c r="AV47" i="2" s="1"/>
  <c r="J47" i="2" s="1"/>
  <c r="AU31" i="2"/>
  <c r="AV31" i="2" s="1"/>
  <c r="J31" i="2" s="1"/>
  <c r="AU55" i="2"/>
  <c r="AV55" i="2" s="1"/>
  <c r="J55" i="2" s="1"/>
  <c r="AU32" i="2"/>
  <c r="AV32" i="2" s="1"/>
  <c r="J32" i="2" s="1"/>
  <c r="AU48" i="2"/>
  <c r="AV48" i="2" s="1"/>
  <c r="J48" i="2" s="1"/>
  <c r="AU46" i="2"/>
  <c r="AV46" i="2" s="1"/>
  <c r="J46" i="2" s="1"/>
  <c r="L27" i="5" l="1"/>
  <c r="L28" i="5"/>
</calcChain>
</file>

<file path=xl/comments1.xml><?xml version="1.0" encoding="utf-8"?>
<comments xmlns="http://schemas.openxmlformats.org/spreadsheetml/2006/main">
  <authors>
    <author>quansoq</author>
  </authors>
  <commentList>
    <comment ref="H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固有値の刻み幅</t>
        </r>
      </text>
    </comment>
    <comment ref="I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てさぐり固有値
の最低値</t>
        </r>
      </text>
    </comment>
  </commentList>
</comments>
</file>

<file path=xl/comments2.xml><?xml version="1.0" encoding="utf-8"?>
<comments xmlns="http://schemas.openxmlformats.org/spreadsheetml/2006/main">
  <authors>
    <author>quansoq</author>
  </authors>
  <commentList>
    <comment ref="I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固有値の刻み幅</t>
        </r>
      </text>
    </comment>
    <comment ref="J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てさぐり固有値
の最低値</t>
        </r>
      </text>
    </comment>
  </commentList>
</comments>
</file>

<file path=xl/sharedStrings.xml><?xml version="1.0" encoding="utf-8"?>
<sst xmlns="http://schemas.openxmlformats.org/spreadsheetml/2006/main" count="183" uniqueCount="53">
  <si>
    <t>θ1</t>
    <phoneticPr fontId="2"/>
  </si>
  <si>
    <t>θ2</t>
  </si>
  <si>
    <t>θ3</t>
  </si>
  <si>
    <t>θ4</t>
  </si>
  <si>
    <t>θ5</t>
  </si>
  <si>
    <t>θ6</t>
  </si>
  <si>
    <t>θ7</t>
  </si>
  <si>
    <t>θ8</t>
  </si>
  <si>
    <t>θ9</t>
  </si>
  <si>
    <t>θ10</t>
  </si>
  <si>
    <t>θ11</t>
  </si>
  <si>
    <t>θ12</t>
  </si>
  <si>
    <t>θ13</t>
  </si>
  <si>
    <t>θ14</t>
  </si>
  <si>
    <t>θ15</t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</si>
  <si>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</si>
  <si>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</si>
  <si>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</si>
  <si>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</si>
  <si>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</si>
  <si>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</si>
  <si>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w</t>
    <phoneticPr fontId="2"/>
  </si>
  <si>
    <t>x</t>
    <phoneticPr fontId="2"/>
  </si>
  <si>
    <t>y</t>
    <phoneticPr fontId="2"/>
  </si>
  <si>
    <t>行列</t>
    <rPh sb="0" eb="2">
      <t>ギョウレツ</t>
    </rPh>
    <phoneticPr fontId="2"/>
  </si>
  <si>
    <t>固有値λ</t>
    <rPh sb="0" eb="3">
      <t>コユウチ</t>
    </rPh>
    <phoneticPr fontId="2"/>
  </si>
  <si>
    <t>dλ</t>
    <phoneticPr fontId="2"/>
  </si>
  <si>
    <t>4行目</t>
    <rPh sb="1" eb="3">
      <t>ギョウメ</t>
    </rPh>
    <phoneticPr fontId="2"/>
  </si>
  <si>
    <t>1行目</t>
    <rPh sb="1" eb="3">
      <t>ギョウメ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</si>
  <si>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</si>
  <si>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</si>
  <si>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</si>
  <si>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</si>
  <si>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2行目</t>
    <rPh sb="1" eb="3">
      <t>ギョウメ</t>
    </rPh>
    <phoneticPr fontId="2"/>
  </si>
  <si>
    <t>3行目</t>
    <rPh sb="1" eb="3">
      <t>ギョウメ</t>
    </rPh>
    <phoneticPr fontId="2"/>
  </si>
  <si>
    <t>a11-λ</t>
    <phoneticPr fontId="2"/>
  </si>
  <si>
    <t>a22-λ</t>
    <phoneticPr fontId="2"/>
  </si>
  <si>
    <t>a33-λ</t>
    <phoneticPr fontId="2"/>
  </si>
  <si>
    <t>a44-λ</t>
    <phoneticPr fontId="2"/>
  </si>
  <si>
    <t>マイナス</t>
    <phoneticPr fontId="2"/>
  </si>
  <si>
    <t>小行列式</t>
    <rPh sb="0" eb="1">
      <t>チイ</t>
    </rPh>
    <rPh sb="1" eb="3">
      <t>ギョウレツ</t>
    </rPh>
    <rPh sb="3" eb="4">
      <t>シキ</t>
    </rPh>
    <phoneticPr fontId="2"/>
  </si>
  <si>
    <t>展開</t>
    <rPh sb="0" eb="2">
      <t>テンカイ</t>
    </rPh>
    <phoneticPr fontId="2"/>
  </si>
  <si>
    <t>余因子</t>
    <rPh sb="0" eb="1">
      <t>アマ</t>
    </rPh>
    <rPh sb="1" eb="3">
      <t>インシ</t>
    </rPh>
    <phoneticPr fontId="2"/>
  </si>
  <si>
    <t>サラス</t>
    <phoneticPr fontId="2"/>
  </si>
  <si>
    <t>プラス</t>
    <phoneticPr fontId="2"/>
  </si>
  <si>
    <t>サラス</t>
    <phoneticPr fontId="2"/>
  </si>
  <si>
    <t>プラス</t>
    <phoneticPr fontId="2"/>
  </si>
  <si>
    <t>小行列式</t>
    <rPh sb="0" eb="1">
      <t>ショウ</t>
    </rPh>
    <rPh sb="1" eb="3">
      <t>ギョウレツ</t>
    </rPh>
    <rPh sb="3" eb="4">
      <t>シキ</t>
    </rPh>
    <phoneticPr fontId="2"/>
  </si>
  <si>
    <t>行列式</t>
    <rPh sb="0" eb="2">
      <t>ギョウレツ</t>
    </rPh>
    <rPh sb="2" eb="3">
      <t>シキ</t>
    </rPh>
    <phoneticPr fontId="2"/>
  </si>
  <si>
    <t>行列式</t>
    <rPh sb="0" eb="2">
      <t>ギョウレツ</t>
    </rPh>
    <rPh sb="2" eb="3">
      <t>シキ</t>
    </rPh>
    <phoneticPr fontId="2"/>
  </si>
  <si>
    <t>実部</t>
    <rPh sb="0" eb="2">
      <t>ジツブ</t>
    </rPh>
    <phoneticPr fontId="2"/>
  </si>
  <si>
    <t>一緒に考えてみよう！＼ｶｰﾝ／</t>
    <rPh sb="0" eb="2">
      <t>イッショ</t>
    </rPh>
    <rPh sb="3" eb="4">
      <t>カンガ</t>
    </rPh>
    <phoneticPr fontId="2"/>
  </si>
  <si>
    <t>直線</t>
    <rPh sb="0" eb="2">
      <t>チョクセン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</si>
</sst>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4.9989318521683403E-2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あたらしい実装部!$J$29</c:f>
              <c:strCache>
                <c:ptCount val="1"/>
                <c:pt idx="0">
                  <c:v>行列式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あたらしい実装部!$I$30:$I$60</c:f>
              <c:numCache>
                <c:formatCode>General</c:formatCode>
                <c:ptCount val="31"/>
                <c:pt idx="0">
                  <c:v>-4</c:v>
                </c:pt>
                <c:pt idx="1">
                  <c:v>-3.7</c:v>
                </c:pt>
                <c:pt idx="2">
                  <c:v>-3.4000000000000004</c:v>
                </c:pt>
                <c:pt idx="3">
                  <c:v>-3.1000000000000005</c:v>
                </c:pt>
                <c:pt idx="4">
                  <c:v>-2.8000000000000007</c:v>
                </c:pt>
                <c:pt idx="5">
                  <c:v>-2.5000000000000009</c:v>
                </c:pt>
                <c:pt idx="6">
                  <c:v>-2.2000000000000011</c:v>
                </c:pt>
                <c:pt idx="7">
                  <c:v>-1.900000000000001</c:v>
                </c:pt>
                <c:pt idx="8">
                  <c:v>-1.600000000000001</c:v>
                </c:pt>
                <c:pt idx="9">
                  <c:v>-1.3000000000000009</c:v>
                </c:pt>
                <c:pt idx="10">
                  <c:v>-1.0000000000000009</c:v>
                </c:pt>
                <c:pt idx="11">
                  <c:v>-0.70000000000000084</c:v>
                </c:pt>
                <c:pt idx="12">
                  <c:v>-0.40000000000000085</c:v>
                </c:pt>
                <c:pt idx="13">
                  <c:v>-0.10000000000000087</c:v>
                </c:pt>
                <c:pt idx="14">
                  <c:v>0.19999999999999912</c:v>
                </c:pt>
                <c:pt idx="15">
                  <c:v>0.49999999999999911</c:v>
                </c:pt>
                <c:pt idx="16">
                  <c:v>0.79999999999999916</c:v>
                </c:pt>
                <c:pt idx="17">
                  <c:v>1.0999999999999992</c:v>
                </c:pt>
                <c:pt idx="18">
                  <c:v>1.3999999999999992</c:v>
                </c:pt>
                <c:pt idx="19">
                  <c:v>1.6999999999999993</c:v>
                </c:pt>
                <c:pt idx="20">
                  <c:v>1.9999999999999993</c:v>
                </c:pt>
                <c:pt idx="21">
                  <c:v>2.2999999999999994</c:v>
                </c:pt>
                <c:pt idx="22">
                  <c:v>2.5999999999999992</c:v>
                </c:pt>
                <c:pt idx="23">
                  <c:v>2.899999999999999</c:v>
                </c:pt>
                <c:pt idx="24">
                  <c:v>3.1999999999999988</c:v>
                </c:pt>
                <c:pt idx="25">
                  <c:v>3.4999999999999987</c:v>
                </c:pt>
                <c:pt idx="26">
                  <c:v>3.7999999999999985</c:v>
                </c:pt>
                <c:pt idx="27">
                  <c:v>4.0999999999999988</c:v>
                </c:pt>
                <c:pt idx="28">
                  <c:v>4.3999999999999986</c:v>
                </c:pt>
                <c:pt idx="29">
                  <c:v>4.6999999999999984</c:v>
                </c:pt>
                <c:pt idx="30">
                  <c:v>4.9999999999999982</c:v>
                </c:pt>
              </c:numCache>
            </c:numRef>
          </c:xVal>
          <c:yVal>
            <c:numRef>
              <c:f>あたらしい実装部!$J$30:$J$60</c:f>
              <c:numCache>
                <c:formatCode>General</c:formatCode>
                <c:ptCount val="31"/>
                <c:pt idx="0">
                  <c:v>65.424700000000001</c:v>
                </c:pt>
                <c:pt idx="1">
                  <c:v>27.465699999999998</c:v>
                </c:pt>
                <c:pt idx="2">
                  <c:v>1.7719</c:v>
                </c:pt>
                <c:pt idx="3">
                  <c:v>-13.957100000000001</c:v>
                </c:pt>
                <c:pt idx="4">
                  <c:v>-21.827300000000001</c:v>
                </c:pt>
                <c:pt idx="5">
                  <c:v>-23.750299999999999</c:v>
                </c:pt>
                <c:pt idx="6">
                  <c:v>-21.443300000000001</c:v>
                </c:pt>
                <c:pt idx="7">
                  <c:v>-16.429099999999998</c:v>
                </c:pt>
                <c:pt idx="8">
                  <c:v>-10.036099999999999</c:v>
                </c:pt>
                <c:pt idx="9">
                  <c:v>-3.3982999999999999</c:v>
                </c:pt>
                <c:pt idx="10">
                  <c:v>2.5447000000000002</c:v>
                </c:pt>
                <c:pt idx="11">
                  <c:v>7.0476999999999999</c:v>
                </c:pt>
                <c:pt idx="12">
                  <c:v>9.5599000000000007</c:v>
                </c:pt>
                <c:pt idx="13">
                  <c:v>9.7248999999999999</c:v>
                </c:pt>
                <c:pt idx="14">
                  <c:v>7.3807000000000098</c:v>
                </c:pt>
                <c:pt idx="15">
                  <c:v>2.5597000000000101</c:v>
                </c:pt>
                <c:pt idx="16">
                  <c:v>-4.5112999999999897</c:v>
                </c:pt>
                <c:pt idx="17">
                  <c:v>-13.411099999999999</c:v>
                </c:pt>
                <c:pt idx="18">
                  <c:v>-23.524100000000001</c:v>
                </c:pt>
                <c:pt idx="19">
                  <c:v>-34.040300000000002</c:v>
                </c:pt>
                <c:pt idx="20">
                  <c:v>-43.955300000000001</c:v>
                </c:pt>
                <c:pt idx="21">
                  <c:v>-52.070300000000003</c:v>
                </c:pt>
                <c:pt idx="22">
                  <c:v>-56.992100000000001</c:v>
                </c:pt>
                <c:pt idx="23">
                  <c:v>-57.133099999999999</c:v>
                </c:pt>
                <c:pt idx="24">
                  <c:v>-50.711300000000001</c:v>
                </c:pt>
                <c:pt idx="25">
                  <c:v>-35.750300000000301</c:v>
                </c:pt>
                <c:pt idx="26">
                  <c:v>-10.0793</c:v>
                </c:pt>
                <c:pt idx="27">
                  <c:v>28.666899999999998</c:v>
                </c:pt>
                <c:pt idx="28">
                  <c:v>83.047899999999998</c:v>
                </c:pt>
                <c:pt idx="29">
                  <c:v>155.8177</c:v>
                </c:pt>
                <c:pt idx="30">
                  <c:v>249.9247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F-44B4-83BE-F624E4D4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598760"/>
        <c:axId val="382598104"/>
      </c:scatterChart>
      <c:valAx>
        <c:axId val="382598760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600">
                    <a:solidFill>
                      <a:schemeClr val="tx1"/>
                    </a:solidFill>
                  </a:rPr>
                  <a:t>てさぐり固有値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104"/>
        <c:crosses val="autoZero"/>
        <c:crossBetween val="midCat"/>
        <c:majorUnit val="4"/>
      </c:valAx>
      <c:valAx>
        <c:axId val="38259810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行列式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'あたらしい実装部 (規格化バトル編)'!$K$29</c:f>
              <c:strCache>
                <c:ptCount val="1"/>
                <c:pt idx="0">
                  <c:v>行列式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'あたらしい実装部 (規格化バトル編)'!$J$30:$J$60</c:f>
              <c:numCache>
                <c:formatCode>General</c:formatCode>
                <c:ptCount val="31"/>
                <c:pt idx="0">
                  <c:v>-1.5</c:v>
                </c:pt>
                <c:pt idx="1">
                  <c:v>-1.4</c:v>
                </c:pt>
                <c:pt idx="2">
                  <c:v>-1.2999999999999998</c:v>
                </c:pt>
                <c:pt idx="3">
                  <c:v>-1.1999999999999997</c:v>
                </c:pt>
                <c:pt idx="4">
                  <c:v>-1.0999999999999996</c:v>
                </c:pt>
                <c:pt idx="5">
                  <c:v>-0.99999999999999967</c:v>
                </c:pt>
                <c:pt idx="6">
                  <c:v>-0.89999999999999969</c:v>
                </c:pt>
                <c:pt idx="7">
                  <c:v>-0.79999999999999971</c:v>
                </c:pt>
                <c:pt idx="8">
                  <c:v>-0.69999999999999973</c:v>
                </c:pt>
                <c:pt idx="9">
                  <c:v>-0.59999999999999976</c:v>
                </c:pt>
                <c:pt idx="10">
                  <c:v>-0.49999999999999978</c:v>
                </c:pt>
                <c:pt idx="11">
                  <c:v>-0.3999999999999998</c:v>
                </c:pt>
                <c:pt idx="12">
                  <c:v>-0.29999999999999982</c:v>
                </c:pt>
                <c:pt idx="13">
                  <c:v>-0.19999999999999982</c:v>
                </c:pt>
                <c:pt idx="14">
                  <c:v>-9.9999999999999811E-2</c:v>
                </c:pt>
                <c:pt idx="15">
                  <c:v>1.9428902930940239E-16</c:v>
                </c:pt>
                <c:pt idx="16">
                  <c:v>0.1000000000000002</c:v>
                </c:pt>
                <c:pt idx="17">
                  <c:v>0.20000000000000021</c:v>
                </c:pt>
                <c:pt idx="18">
                  <c:v>0.30000000000000021</c:v>
                </c:pt>
                <c:pt idx="19">
                  <c:v>0.40000000000000024</c:v>
                </c:pt>
                <c:pt idx="20">
                  <c:v>0.50000000000000022</c:v>
                </c:pt>
                <c:pt idx="21">
                  <c:v>0.6000000000000002</c:v>
                </c:pt>
                <c:pt idx="22">
                  <c:v>0.70000000000000018</c:v>
                </c:pt>
                <c:pt idx="23">
                  <c:v>0.80000000000000016</c:v>
                </c:pt>
                <c:pt idx="24">
                  <c:v>0.90000000000000013</c:v>
                </c:pt>
                <c:pt idx="25">
                  <c:v>1.0000000000000002</c:v>
                </c:pt>
                <c:pt idx="26">
                  <c:v>1.1000000000000003</c:v>
                </c:pt>
                <c:pt idx="27">
                  <c:v>1.2000000000000004</c:v>
                </c:pt>
                <c:pt idx="28">
                  <c:v>1.3000000000000005</c:v>
                </c:pt>
                <c:pt idx="29">
                  <c:v>1.4000000000000006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'あたらしい実装部 (規格化バトル編)'!$K$30:$K$60</c:f>
              <c:numCache>
                <c:formatCode>General</c:formatCode>
                <c:ptCount val="31"/>
                <c:pt idx="0">
                  <c:v>2.7137304732799099</c:v>
                </c:pt>
                <c:pt idx="1">
                  <c:v>1.7912361558237999</c:v>
                </c:pt>
                <c:pt idx="2">
                  <c:v>1.0841418383677199</c:v>
                </c:pt>
                <c:pt idx="3">
                  <c:v>0.56004752091161503</c:v>
                </c:pt>
                <c:pt idx="4">
                  <c:v>0.18895320345551</c:v>
                </c:pt>
                <c:pt idx="5">
                  <c:v>-5.6741114000599002E-2</c:v>
                </c:pt>
                <c:pt idx="6">
                  <c:v>-0.20223543145669601</c:v>
                </c:pt>
                <c:pt idx="7">
                  <c:v>-0.27032974891280098</c:v>
                </c:pt>
                <c:pt idx="8">
                  <c:v>-0.28142406636890399</c:v>
                </c:pt>
                <c:pt idx="9">
                  <c:v>-0.25351838382500602</c:v>
                </c:pt>
                <c:pt idx="10">
                  <c:v>-0.20221270128110799</c:v>
                </c:pt>
                <c:pt idx="11">
                  <c:v>-0.140707018737211</c:v>
                </c:pt>
                <c:pt idx="12">
                  <c:v>-7.9801336193313699E-2</c:v>
                </c:pt>
                <c:pt idx="13">
                  <c:v>-2.7895653649416399E-2</c:v>
                </c:pt>
                <c:pt idx="14">
                  <c:v>9.0100288944808E-3</c:v>
                </c:pt>
                <c:pt idx="15">
                  <c:v>2.7315711438378101E-2</c:v>
                </c:pt>
                <c:pt idx="16">
                  <c:v>2.5821393982275401E-2</c:v>
                </c:pt>
                <c:pt idx="17">
                  <c:v>5.7270765261727497E-3</c:v>
                </c:pt>
                <c:pt idx="18">
                  <c:v>-2.9367240929930101E-2</c:v>
                </c:pt>
                <c:pt idx="19">
                  <c:v>-7.3461558386032993E-2</c:v>
                </c:pt>
                <c:pt idx="20">
                  <c:v>-0.11815587584213399</c:v>
                </c:pt>
                <c:pt idx="21">
                  <c:v>-0.15265019329823801</c:v>
                </c:pt>
                <c:pt idx="22">
                  <c:v>-0.16374451075433999</c:v>
                </c:pt>
                <c:pt idx="23">
                  <c:v>-0.13583882821044399</c:v>
                </c:pt>
                <c:pt idx="24">
                  <c:v>-5.0933145666544402E-2</c:v>
                </c:pt>
                <c:pt idx="25">
                  <c:v>0.11137253687735001</c:v>
                </c:pt>
                <c:pt idx="26">
                  <c:v>0.37387821942124999</c:v>
                </c:pt>
                <c:pt idx="27">
                  <c:v>0.76178390196514301</c:v>
                </c:pt>
                <c:pt idx="28">
                  <c:v>1.30268958450905</c:v>
                </c:pt>
                <c:pt idx="29">
                  <c:v>2.0265952670529401</c:v>
                </c:pt>
                <c:pt idx="30">
                  <c:v>2.9659009495968398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17-4216-A144-9B358E0E8EAE}"/>
            </c:ext>
          </c:extLst>
        </c:ser>
        <c:ser>
          <c:idx val="1"/>
          <c:order val="1"/>
          <c:tx>
            <c:strRef>
              <c:f>'あたらしい実装部 (規格化バトル編)'!$L$29</c:f>
              <c:strCache>
                <c:ptCount val="1"/>
                <c:pt idx="0">
                  <c:v>直線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'あたらしい実装部 (規格化バトル編)'!$J$30:$J$60</c:f>
              <c:numCache>
                <c:formatCode>General</c:formatCode>
                <c:ptCount val="31"/>
                <c:pt idx="0">
                  <c:v>-1.5</c:v>
                </c:pt>
                <c:pt idx="1">
                  <c:v>-1.4</c:v>
                </c:pt>
                <c:pt idx="2">
                  <c:v>-1.2999999999999998</c:v>
                </c:pt>
                <c:pt idx="3">
                  <c:v>-1.1999999999999997</c:v>
                </c:pt>
                <c:pt idx="4">
                  <c:v>-1.0999999999999996</c:v>
                </c:pt>
                <c:pt idx="5">
                  <c:v>-0.99999999999999967</c:v>
                </c:pt>
                <c:pt idx="6">
                  <c:v>-0.89999999999999969</c:v>
                </c:pt>
                <c:pt idx="7">
                  <c:v>-0.79999999999999971</c:v>
                </c:pt>
                <c:pt idx="8">
                  <c:v>-0.69999999999999973</c:v>
                </c:pt>
                <c:pt idx="9">
                  <c:v>-0.59999999999999976</c:v>
                </c:pt>
                <c:pt idx="10">
                  <c:v>-0.49999999999999978</c:v>
                </c:pt>
                <c:pt idx="11">
                  <c:v>-0.3999999999999998</c:v>
                </c:pt>
                <c:pt idx="12">
                  <c:v>-0.29999999999999982</c:v>
                </c:pt>
                <c:pt idx="13">
                  <c:v>-0.19999999999999982</c:v>
                </c:pt>
                <c:pt idx="14">
                  <c:v>-9.9999999999999811E-2</c:v>
                </c:pt>
                <c:pt idx="15">
                  <c:v>1.9428902930940239E-16</c:v>
                </c:pt>
                <c:pt idx="16">
                  <c:v>0.1000000000000002</c:v>
                </c:pt>
                <c:pt idx="17">
                  <c:v>0.20000000000000021</c:v>
                </c:pt>
                <c:pt idx="18">
                  <c:v>0.30000000000000021</c:v>
                </c:pt>
                <c:pt idx="19">
                  <c:v>0.40000000000000024</c:v>
                </c:pt>
                <c:pt idx="20">
                  <c:v>0.50000000000000022</c:v>
                </c:pt>
                <c:pt idx="21">
                  <c:v>0.6000000000000002</c:v>
                </c:pt>
                <c:pt idx="22">
                  <c:v>0.70000000000000018</c:v>
                </c:pt>
                <c:pt idx="23">
                  <c:v>0.80000000000000016</c:v>
                </c:pt>
                <c:pt idx="24">
                  <c:v>0.90000000000000013</c:v>
                </c:pt>
                <c:pt idx="25">
                  <c:v>1.0000000000000002</c:v>
                </c:pt>
                <c:pt idx="26">
                  <c:v>1.1000000000000003</c:v>
                </c:pt>
                <c:pt idx="27">
                  <c:v>1.2000000000000004</c:v>
                </c:pt>
                <c:pt idx="28">
                  <c:v>1.3000000000000005</c:v>
                </c:pt>
                <c:pt idx="29">
                  <c:v>1.4000000000000006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'あたらしい実装部 (規格化バトル編)'!$L$30:$L$60</c:f>
              <c:numCache>
                <c:formatCode>General</c:formatCode>
                <c:ptCount val="31"/>
                <c:pt idx="0">
                  <c:v>-9.8769526720090095E-2</c:v>
                </c:pt>
                <c:pt idx="1">
                  <c:v>-9.0363844176199359E-2</c:v>
                </c:pt>
                <c:pt idx="2">
                  <c:v>-8.195816163227887E-2</c:v>
                </c:pt>
                <c:pt idx="3">
                  <c:v>-7.3552479088383693E-2</c:v>
                </c:pt>
                <c:pt idx="4">
                  <c:v>-6.5146796544489183E-2</c:v>
                </c:pt>
                <c:pt idx="5">
                  <c:v>-5.6741114000598225E-2</c:v>
                </c:pt>
                <c:pt idx="6">
                  <c:v>-4.833543145669561E-2</c:v>
                </c:pt>
                <c:pt idx="7">
                  <c:v>-3.9929748912800878E-2</c:v>
                </c:pt>
                <c:pt idx="8">
                  <c:v>-3.152406636890398E-2</c:v>
                </c:pt>
                <c:pt idx="9">
                  <c:v>-2.3118383825006139E-2</c:v>
                </c:pt>
                <c:pt idx="10">
                  <c:v>-1.4712701281108131E-2</c:v>
                </c:pt>
                <c:pt idx="11">
                  <c:v>-6.307018737211123E-3</c:v>
                </c:pt>
                <c:pt idx="12">
                  <c:v>2.0986638066862184E-3</c:v>
                </c:pt>
                <c:pt idx="13">
                  <c:v>1.0504346350583532E-2</c:v>
                </c:pt>
                <c:pt idx="14">
                  <c:v>1.8910028894480763E-2</c:v>
                </c:pt>
                <c:pt idx="15">
                  <c:v>2.7315711438378101E-2</c:v>
                </c:pt>
                <c:pt idx="16">
                  <c:v>3.5721393982275446E-2</c:v>
                </c:pt>
                <c:pt idx="17">
                  <c:v>4.4127076526172829E-2</c:v>
                </c:pt>
                <c:pt idx="18">
                  <c:v>5.2532759070069997E-2</c:v>
                </c:pt>
                <c:pt idx="19">
                  <c:v>6.0938441613967137E-2</c:v>
                </c:pt>
                <c:pt idx="20">
                  <c:v>6.9344124157866116E-2</c:v>
                </c:pt>
                <c:pt idx="21">
                  <c:v>7.774980670176207E-2</c:v>
                </c:pt>
                <c:pt idx="22">
                  <c:v>8.6155489245660022E-2</c:v>
                </c:pt>
                <c:pt idx="23">
                  <c:v>9.456117178955592E-2</c:v>
                </c:pt>
                <c:pt idx="24">
                  <c:v>0.10296685433345543</c:v>
                </c:pt>
                <c:pt idx="25">
                  <c:v>0.1113725368773496</c:v>
                </c:pt>
                <c:pt idx="26">
                  <c:v>0.11977821942124911</c:v>
                </c:pt>
                <c:pt idx="27">
                  <c:v>0.12818390196514096</c:v>
                </c:pt>
                <c:pt idx="28">
                  <c:v>0.13658958450904679</c:v>
                </c:pt>
                <c:pt idx="29">
                  <c:v>0.14499526705293575</c:v>
                </c:pt>
                <c:pt idx="30">
                  <c:v>0.15340094959683359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17-4216-A144-9B358E0E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598760"/>
        <c:axId val="382598104"/>
      </c:scatterChart>
      <c:valAx>
        <c:axId val="382598760"/>
        <c:scaling>
          <c:orientation val="minMax"/>
          <c:max val="1.5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600">
                    <a:solidFill>
                      <a:schemeClr val="tx1"/>
                    </a:solidFill>
                  </a:rPr>
                  <a:t>てさぐり固有値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104"/>
        <c:crosses val="autoZero"/>
        <c:crossBetween val="midCat"/>
        <c:majorUnit val="1.5"/>
      </c:valAx>
      <c:valAx>
        <c:axId val="382598104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行列式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76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0</xdr:rowOff>
    </xdr:from>
    <xdr:ext cx="3802644" cy="14773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2743200" y="714375"/>
              <a:ext cx="3802644" cy="147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9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10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>
                                    <a:rPr kumimoji="1" lang="ja-JP" alt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√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12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14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9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10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14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2743200" y="714375"/>
              <a:ext cx="3802644" cy="147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■8(θ_3+θ_8/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6&amp;θ_1−𝑖θ_2&amp;θ_4−𝑖θ_5&amp;θ_9−𝑖θ_10@θ_1+𝑖θ_2&amp;−θ_3+θ_8/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6)&amp;θ_6−𝑖θ_7&amp;θ_11−𝑖θ_12@θ_4+𝑖θ_5&amp;θ_6+𝑖θ_7&amp;−(2θ_8)/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6&amp;θ_13−𝑖θ_14@θ_9+𝑖θ_10&amp;θ_11+𝑖θ_12&amp;θ_13+𝑖θ_14&amp;−(3θ_15)/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11</xdr:row>
      <xdr:rowOff>171450</xdr:rowOff>
    </xdr:from>
    <xdr:ext cx="2823337" cy="676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857500" y="2790825"/>
              <a:ext cx="2823337" cy="6764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𝑤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𝑎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𝑏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𝑑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𝑎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𝑤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𝑐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𝑒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𝑏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𝑐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𝑓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𝑑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𝑒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𝑓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857500" y="2790825"/>
              <a:ext cx="2823337" cy="6764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■8(𝑤+𝑥+𝑦&amp;𝑎^∗&amp;𝑏^∗&amp;𝑑^∗@𝑎&amp;−𝑤+𝑥+𝑦&amp;𝑐^∗&amp;𝑒^∗@𝑏&amp;𝑐&amp;−2𝑥+𝑦&amp;𝑓^∗@𝑑&amp;𝑒&amp;𝑓&amp;−3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8</xdr:col>
      <xdr:colOff>457200</xdr:colOff>
      <xdr:row>13</xdr:row>
      <xdr:rowOff>138112</xdr:rowOff>
    </xdr:from>
    <xdr:ext cx="1203022" cy="6957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5943600" y="3233737"/>
              <a:ext cx="1203022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kumimoji="1" lang="ja-JP" altLang="en-US" sz="16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15</m:t>
                        </m:r>
                      </m:sup>
                      <m:e>
                        <m:d>
                          <m:dPr>
                            <m:ctrlPr>
                              <a:rPr kumimoji="1" lang="en-US" altLang="ja-JP" sz="16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kumimoji="1" lang="en-US" altLang="ja-JP" sz="16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kumimoji="1" lang="en-US" altLang="ja-JP" sz="16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kumimoji="1" lang="en-US" altLang="ja-JP" sz="16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θ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kumimoji="1" lang="en-US" altLang="ja-JP" sz="16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n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e>
                        </m:d>
                      </m:e>
                    </m:nary>
                    <m:r>
                      <a:rPr kumimoji="1" lang="en-US" altLang="ja-JP" sz="1600" i="1">
                        <a:latin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kumimoji="1" lang="ja-JP" altLang="en-US" sz="16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5943600" y="3233737"/>
              <a:ext cx="1203022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600" i="0">
                  <a:latin typeface="Cambria Math" panose="02040503050406030204" pitchFamily="18" charset="0"/>
                </a:rPr>
                <a:t>∑24</a:t>
              </a:r>
              <a:r>
                <a:rPr kumimoji="1" lang="en-US" altLang="ja-JP" sz="1600" i="0">
                  <a:latin typeface="Cambria Math" panose="02040503050406030204" pitchFamily="18" charset="0"/>
                </a:rPr>
                <a:t>_</a:t>
              </a:r>
              <a:r>
                <a:rPr kumimoji="1" lang="ja-JP" altLang="en-US" sz="160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600" b="0" i="0">
                  <a:latin typeface="Cambria Math" panose="02040503050406030204" pitchFamily="18" charset="0"/>
                </a:rPr>
                <a:t>𝑛=1</a:t>
              </a:r>
              <a:r>
                <a:rPr kumimoji="1" lang="ja-JP" altLang="en-US" sz="1600" b="0" i="0">
                  <a:latin typeface="Cambria Math" panose="02040503050406030204" pitchFamily="18" charset="0"/>
                </a:rPr>
                <a:t>)</a:t>
              </a:r>
              <a:r>
                <a:rPr kumimoji="1" lang="en-US" altLang="ja-JP" sz="1600" b="0" i="0">
                  <a:latin typeface="Cambria Math" panose="02040503050406030204" pitchFamily="18" charset="0"/>
                </a:rPr>
                <a:t>^15▒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θ_n〗^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2 )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kumimoji="1" lang="en-US" altLang="ja-JP" sz="1600" i="0">
                  <a:latin typeface="Cambria Math" panose="02040503050406030204" pitchFamily="18" charset="0"/>
                </a:rPr>
                <a:t>=1</a:t>
              </a:r>
              <a:endParaRPr kumimoji="1" lang="ja-JP" altLang="en-US" sz="1600"/>
            </a:p>
          </xdr:txBody>
        </xdr:sp>
      </mc:Fallback>
    </mc:AlternateContent>
    <xdr:clientData/>
  </xdr:oneCellAnchor>
  <xdr:oneCellAnchor>
    <xdr:from>
      <xdr:col>8</xdr:col>
      <xdr:colOff>190500</xdr:colOff>
      <xdr:row>17</xdr:row>
      <xdr:rowOff>195262</xdr:rowOff>
    </xdr:from>
    <xdr:ext cx="1878784" cy="26064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テキスト ボックス 5"/>
            <xdr:cNvSpPr txBox="1"/>
          </xdr:nvSpPr>
          <xdr:spPr>
            <a:xfrm>
              <a:off x="5676900" y="4243387"/>
              <a:ext cx="1878784" cy="260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λ</m:t>
                        </m:r>
                      </m:e>
                      <m:sup>
                        <m: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4</m:t>
                        </m:r>
                      </m:sup>
                    </m:sSup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</m:t>
                    </m:r>
                    <m:sSup>
                      <m:sSupPr>
                        <m:ctrlP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λ</m:t>
                        </m:r>
                      </m:e>
                      <m:sup>
                        <m:r>
                          <a:rPr kumimoji="1" lang="en-US" altLang="ja-JP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m:rPr>
                        <m:sty m:val="p"/>
                      </m:rP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λ</m:t>
                    </m:r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𝑞</m:t>
                    </m:r>
                    <m:r>
                      <a:rPr kumimoji="1" lang="en-US" altLang="ja-JP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</m:t>
                    </m:r>
                  </m:oMath>
                </m:oMathPara>
              </a14:m>
              <a:endParaRPr kumimoji="1" lang="ja-JP" altLang="en-US" sz="1600"/>
            </a:p>
          </xdr:txBody>
        </xdr:sp>
      </mc:Choice>
      <mc:Fallback>
        <xdr:sp macro="" textlink="">
          <xdr:nvSpPr>
            <xdr:cNvPr id="6" name="テキスト ボックス 5"/>
            <xdr:cNvSpPr txBox="1"/>
          </xdr:nvSpPr>
          <xdr:spPr>
            <a:xfrm>
              <a:off x="5676900" y="4243387"/>
              <a:ext cx="1878784" cy="260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λ^4−λ^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2+𝑝λ+𝑞=0</a:t>
              </a:r>
              <a:endParaRPr kumimoji="1" lang="ja-JP" altLang="en-US" sz="1600"/>
            </a:p>
          </xdr:txBody>
        </xdr:sp>
      </mc:Fallback>
    </mc:AlternateContent>
    <xdr:clientData/>
  </xdr:oneCellAnchor>
  <xdr:oneCellAnchor>
    <xdr:from>
      <xdr:col>8</xdr:col>
      <xdr:colOff>400050</xdr:colOff>
      <xdr:row>20</xdr:row>
      <xdr:rowOff>147637</xdr:rowOff>
    </xdr:from>
    <xdr:ext cx="2525178" cy="69243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テキスト ボックス 6"/>
            <xdr:cNvSpPr txBox="1"/>
          </xdr:nvSpPr>
          <xdr:spPr>
            <a:xfrm>
              <a:off x="5886450" y="4910137"/>
              <a:ext cx="2525178" cy="6924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λ</m:t>
                        </m:r>
                      </m:e>
                      <m:sup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  <m:r>
                      <a:rPr kumimoji="1" lang="en-US" altLang="ja-JP" sz="1600" b="0" i="1">
                        <a:latin typeface="Cambria Math" panose="02040503050406030204" pitchFamily="18" charset="0"/>
                      </a:rPr>
                      <m:t>−</m:t>
                    </m:r>
                    <m:sSup>
                      <m:sSupPr>
                        <m:ctrl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λ</m:t>
                        </m:r>
                      </m:e>
                      <m:sup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−2</m:t>
                        </m:r>
                      </m:sup>
                    </m:sSup>
                    <m:r>
                      <a:rPr kumimoji="1" lang="en-US" altLang="ja-JP" sz="1600" b="0" i="1"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ctrl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=0</m:t>
                        </m:r>
                      </m:sub>
                      <m:sup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kumimoji="1" lang="en-US" altLang="ja-JP" sz="1600" b="0" i="1">
                            <a:latin typeface="Cambria Math" panose="02040503050406030204" pitchFamily="18" charset="0"/>
                          </a:rPr>
                          <m:t>−3</m:t>
                        </m:r>
                      </m:sup>
                      <m:e>
                        <m:d>
                          <m:dPr>
                            <m:ctrlPr>
                              <a:rPr kumimoji="1" lang="en-US" altLang="ja-JP" sz="16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</m:e>
                              <m:sub>
                                <m: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m:rPr>
                                    <m:sty m:val="p"/>
                                  </m:rP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λ</m:t>
                                </m:r>
                              </m:e>
                              <m:sup>
                                <m:r>
                                  <a:rPr kumimoji="1" lang="en-US" altLang="ja-JP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p>
                            </m:sSup>
                          </m:e>
                        </m:d>
                      </m:e>
                    </m:nary>
                    <m:r>
                      <a:rPr kumimoji="1" lang="en-US" altLang="ja-JP" sz="16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kumimoji="1" lang="ja-JP" altLang="en-US" sz="1600"/>
            </a:p>
          </xdr:txBody>
        </xdr:sp>
      </mc:Choice>
      <mc:Fallback>
        <xdr:sp macro="" textlink="">
          <xdr:nvSpPr>
            <xdr:cNvPr id="7" name="テキスト ボックス 6"/>
            <xdr:cNvSpPr txBox="1"/>
          </xdr:nvSpPr>
          <xdr:spPr>
            <a:xfrm>
              <a:off x="5886450" y="4910137"/>
              <a:ext cx="2525178" cy="6924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600" b="0" i="0">
                  <a:latin typeface="Cambria Math" panose="02040503050406030204" pitchFamily="18" charset="0"/>
                </a:rPr>
                <a:t>λ^𝑛−λ^(𝑛−2)+∑24_(𝑚=0)^(𝑛−3)▒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(𝑎_𝑚 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^𝑚 )</a:t>
              </a:r>
              <a:r>
                <a:rPr kumimoji="1" lang="en-US" altLang="ja-JP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kumimoji="1" lang="en-US" altLang="ja-JP" sz="1600" b="0" i="0">
                  <a:latin typeface="Cambria Math" panose="02040503050406030204" pitchFamily="18" charset="0"/>
                </a:rPr>
                <a:t>=0</a:t>
              </a:r>
              <a:endParaRPr kumimoji="1" lang="ja-JP" alt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227174</xdr:colOff>
      <xdr:row>1</xdr:row>
      <xdr:rowOff>78439</xdr:rowOff>
    </xdr:from>
    <xdr:to>
      <xdr:col>21</xdr:col>
      <xdr:colOff>86591</xdr:colOff>
      <xdr:row>20</xdr:row>
      <xdr:rowOff>103909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22413</xdr:colOff>
      <xdr:row>2</xdr:row>
      <xdr:rowOff>1</xdr:rowOff>
    </xdr:from>
    <xdr:to>
      <xdr:col>16</xdr:col>
      <xdr:colOff>321916</xdr:colOff>
      <xdr:row>16</xdr:row>
      <xdr:rowOff>70293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392206</xdr:colOff>
      <xdr:row>4</xdr:row>
      <xdr:rowOff>33617</xdr:rowOff>
    </xdr:from>
    <xdr:to>
      <xdr:col>12</xdr:col>
      <xdr:colOff>22412</xdr:colOff>
      <xdr:row>4</xdr:row>
      <xdr:rowOff>33617</xdr:rowOff>
    </xdr:to>
    <xdr:cxnSp macro="">
      <xdr:nvCxnSpPr>
        <xdr:cNvPr id="7" name="直線コネクタ 6"/>
        <xdr:cNvCxnSpPr/>
      </xdr:nvCxnSpPr>
      <xdr:spPr>
        <a:xfrm>
          <a:off x="7911353" y="974911"/>
          <a:ext cx="31376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141193</xdr:colOff>
      <xdr:row>4</xdr:row>
      <xdr:rowOff>40340</xdr:rowOff>
    </xdr:from>
    <xdr:to>
      <xdr:col>13</xdr:col>
      <xdr:colOff>56029</xdr:colOff>
      <xdr:row>4</xdr:row>
      <xdr:rowOff>40340</xdr:rowOff>
    </xdr:to>
    <xdr:cxnSp macro="">
      <xdr:nvCxnSpPr>
        <xdr:cNvPr id="9" name="直線コネクタ 8"/>
        <xdr:cNvCxnSpPr/>
      </xdr:nvCxnSpPr>
      <xdr:spPr>
        <a:xfrm>
          <a:off x="7660340" y="981634"/>
          <a:ext cx="59839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114299</xdr:colOff>
      <xdr:row>4</xdr:row>
      <xdr:rowOff>47063</xdr:rowOff>
    </xdr:from>
    <xdr:to>
      <xdr:col>13</xdr:col>
      <xdr:colOff>493059</xdr:colOff>
      <xdr:row>4</xdr:row>
      <xdr:rowOff>47063</xdr:rowOff>
    </xdr:to>
    <xdr:cxnSp macro="">
      <xdr:nvCxnSpPr>
        <xdr:cNvPr id="11" name="直線コネクタ 10"/>
        <xdr:cNvCxnSpPr/>
      </xdr:nvCxnSpPr>
      <xdr:spPr>
        <a:xfrm>
          <a:off x="8317005" y="988357"/>
          <a:ext cx="37876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134470</xdr:colOff>
      <xdr:row>1</xdr:row>
      <xdr:rowOff>11205</xdr:rowOff>
    </xdr:from>
    <xdr:ext cx="1979901" cy="478593"/>
    <xdr:sp macro="" textlink="">
      <xdr:nvSpPr>
        <xdr:cNvPr id="13" name="テキスト ボックス 12"/>
        <xdr:cNvSpPr txBox="1"/>
      </xdr:nvSpPr>
      <xdr:spPr>
        <a:xfrm>
          <a:off x="9020735" y="246529"/>
          <a:ext cx="1979901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chemeClr val="tx1"/>
              </a:solidFill>
            </a:rPr>
            <a:t>直線の</a:t>
          </a:r>
          <a:r>
            <a:rPr kumimoji="1" lang="en-US" altLang="ja-JP" sz="1800">
              <a:solidFill>
                <a:schemeClr val="tx1"/>
              </a:solidFill>
            </a:rPr>
            <a:t>slope(</a:t>
          </a:r>
          <a:r>
            <a:rPr kumimoji="1" lang="ja-JP" altLang="en-US" sz="1800">
              <a:solidFill>
                <a:schemeClr val="tx1"/>
              </a:solidFill>
            </a:rPr>
            <a:t>傾き</a:t>
          </a:r>
          <a:r>
            <a:rPr kumimoji="1" lang="en-US" altLang="ja-JP" sz="1800">
              <a:solidFill>
                <a:schemeClr val="tx1"/>
              </a:solidFill>
            </a:rPr>
            <a:t>)</a:t>
          </a:r>
          <a:endParaRPr kumimoji="1" lang="ja-JP" altLang="en-US" sz="1800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141194</xdr:colOff>
      <xdr:row>3</xdr:row>
      <xdr:rowOff>197223</xdr:rowOff>
    </xdr:from>
    <xdr:ext cx="2336730" cy="478593"/>
    <xdr:sp macro="" textlink="">
      <xdr:nvSpPr>
        <xdr:cNvPr id="14" name="テキスト ボックス 13"/>
        <xdr:cNvSpPr txBox="1"/>
      </xdr:nvSpPr>
      <xdr:spPr>
        <a:xfrm>
          <a:off x="9027459" y="903194"/>
          <a:ext cx="233673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chemeClr val="tx1"/>
              </a:solidFill>
            </a:rPr>
            <a:t>直線の</a:t>
          </a:r>
          <a:r>
            <a:rPr kumimoji="1" lang="en-US" altLang="ja-JP" sz="1800">
              <a:solidFill>
                <a:schemeClr val="tx1"/>
              </a:solidFill>
            </a:rPr>
            <a:t>intercept(</a:t>
          </a:r>
          <a:r>
            <a:rPr kumimoji="1" lang="ja-JP" altLang="en-US" sz="1800">
              <a:solidFill>
                <a:schemeClr val="tx1"/>
              </a:solidFill>
            </a:rPr>
            <a:t>切片</a:t>
          </a:r>
          <a:r>
            <a:rPr kumimoji="1" lang="en-US" altLang="ja-JP" sz="1800">
              <a:solidFill>
                <a:schemeClr val="tx1"/>
              </a:solidFill>
            </a:rPr>
            <a:t>)</a:t>
          </a:r>
          <a:endParaRPr kumimoji="1" lang="ja-JP" altLang="en-US" sz="1800">
            <a:solidFill>
              <a:schemeClr val="tx1"/>
            </a:solidFill>
          </a:endParaRPr>
        </a:p>
      </xdr:txBody>
    </xdr:sp>
    <xdr:clientData/>
  </xdr:oneCellAnchor>
  <xdr:twoCellAnchor>
    <xdr:from>
      <xdr:col>14</xdr:col>
      <xdr:colOff>190500</xdr:colOff>
      <xdr:row>2</xdr:row>
      <xdr:rowOff>123265</xdr:rowOff>
    </xdr:from>
    <xdr:to>
      <xdr:col>14</xdr:col>
      <xdr:colOff>190500</xdr:colOff>
      <xdr:row>3</xdr:row>
      <xdr:rowOff>22411</xdr:rowOff>
    </xdr:to>
    <xdr:cxnSp macro="">
      <xdr:nvCxnSpPr>
        <xdr:cNvPr id="16" name="直線矢印コネクタ 15"/>
        <xdr:cNvCxnSpPr/>
      </xdr:nvCxnSpPr>
      <xdr:spPr>
        <a:xfrm>
          <a:off x="9760324" y="593912"/>
          <a:ext cx="0" cy="13447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354108</xdr:colOff>
      <xdr:row>3</xdr:row>
      <xdr:rowOff>197225</xdr:rowOff>
    </xdr:from>
    <xdr:to>
      <xdr:col>15</xdr:col>
      <xdr:colOff>354108</xdr:colOff>
      <xdr:row>4</xdr:row>
      <xdr:rowOff>96372</xdr:rowOff>
    </xdr:to>
    <xdr:cxnSp macro="">
      <xdr:nvCxnSpPr>
        <xdr:cNvPr id="17" name="直線矢印コネクタ 16"/>
        <xdr:cNvCxnSpPr/>
      </xdr:nvCxnSpPr>
      <xdr:spPr>
        <a:xfrm flipV="1">
          <a:off x="10607490" y="903196"/>
          <a:ext cx="0" cy="13447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I21" sqref="I21"/>
    </sheetView>
  </sheetViews>
  <sheetFormatPr defaultRowHeight="18.7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V60"/>
  <sheetViews>
    <sheetView zoomScale="85" zoomScaleNormal="85" workbookViewId="0">
      <selection activeCell="A9" sqref="A9"/>
    </sheetView>
  </sheetViews>
  <sheetFormatPr defaultRowHeight="18.75"/>
  <cols>
    <col min="19" max="22" width="9" customWidth="1"/>
    <col min="27" max="30" width="9" customWidth="1"/>
    <col min="35" max="38" width="9" customWidth="1"/>
    <col min="46" max="46" width="12.75" customWidth="1"/>
    <col min="47" max="47" width="29.375" customWidth="1"/>
  </cols>
  <sheetData>
    <row r="4" spans="1:6">
      <c r="A4" t="s">
        <v>51</v>
      </c>
    </row>
    <row r="6" spans="1:6">
      <c r="A6" t="s">
        <v>0</v>
      </c>
      <c r="B6">
        <f ca="1">ROUND(PI()*(RAND()-1/2),1)</f>
        <v>-1.1000000000000001</v>
      </c>
      <c r="C6">
        <f ca="1">ROUND(PI()*(RAND()-1/2),1)</f>
        <v>1.2</v>
      </c>
      <c r="E6" t="s">
        <v>15</v>
      </c>
      <c r="F6" t="str">
        <f ca="1">COMPLEX(B6,B7)</f>
        <v>-1.1-0.5i</v>
      </c>
    </row>
    <row r="7" spans="1:6">
      <c r="A7" t="s">
        <v>1</v>
      </c>
      <c r="B7">
        <f t="shared" ref="B7:C20" ca="1" si="0">ROUND(PI()*(RAND()-1/2),1)</f>
        <v>-0.5</v>
      </c>
      <c r="C7">
        <f t="shared" ca="1" si="0"/>
        <v>0.6</v>
      </c>
      <c r="E7" t="s">
        <v>16</v>
      </c>
      <c r="F7" t="str">
        <f ca="1">COMPLEX(B9,B10)</f>
        <v>0.7-i</v>
      </c>
    </row>
    <row r="8" spans="1:6">
      <c r="A8" t="s">
        <v>2</v>
      </c>
      <c r="B8">
        <f t="shared" ca="1" si="0"/>
        <v>-0.3</v>
      </c>
      <c r="C8">
        <f t="shared" ca="1" si="0"/>
        <v>-0.5</v>
      </c>
      <c r="E8" t="s">
        <v>17</v>
      </c>
      <c r="F8" t="str">
        <f ca="1">COMPLEX(B11,B12)</f>
        <v>i</v>
      </c>
    </row>
    <row r="9" spans="1:6">
      <c r="A9" t="s">
        <v>3</v>
      </c>
      <c r="B9">
        <f t="shared" ca="1" si="0"/>
        <v>0.7</v>
      </c>
      <c r="C9">
        <f t="shared" ca="1" si="0"/>
        <v>-0.8</v>
      </c>
      <c r="E9" t="s">
        <v>18</v>
      </c>
      <c r="F9" t="str">
        <f ca="1">COMPLEX(B14,B15)</f>
        <v>-1.4-1.3i</v>
      </c>
    </row>
    <row r="10" spans="1:6">
      <c r="A10" t="s">
        <v>4</v>
      </c>
      <c r="B10">
        <f t="shared" ca="1" si="0"/>
        <v>-1</v>
      </c>
      <c r="C10">
        <f t="shared" ca="1" si="0"/>
        <v>-0.3</v>
      </c>
      <c r="E10" t="s">
        <v>19</v>
      </c>
      <c r="F10" t="str">
        <f ca="1">COMPLEX(B16,B17)</f>
        <v>0.6-1.3i</v>
      </c>
    </row>
    <row r="11" spans="1:6">
      <c r="A11" t="s">
        <v>5</v>
      </c>
      <c r="B11">
        <f t="shared" ca="1" si="0"/>
        <v>0</v>
      </c>
      <c r="C11">
        <f t="shared" ca="1" si="0"/>
        <v>0.6</v>
      </c>
      <c r="E11" t="s">
        <v>20</v>
      </c>
      <c r="F11" t="str">
        <f ca="1">COMPLEX(B18,B19)</f>
        <v>-1.5-0.3i</v>
      </c>
    </row>
    <row r="12" spans="1:6">
      <c r="A12" t="s">
        <v>6</v>
      </c>
      <c r="B12">
        <f t="shared" ca="1" si="0"/>
        <v>1</v>
      </c>
      <c r="C12">
        <f t="shared" ca="1" si="0"/>
        <v>1.2</v>
      </c>
    </row>
    <row r="13" spans="1:6">
      <c r="A13" t="s">
        <v>7</v>
      </c>
      <c r="B13">
        <f t="shared" ca="1" si="0"/>
        <v>1.2</v>
      </c>
      <c r="C13">
        <f t="shared" ca="1" si="0"/>
        <v>0.7</v>
      </c>
      <c r="E13" t="s">
        <v>21</v>
      </c>
      <c r="F13">
        <f ca="1">B8</f>
        <v>-0.3</v>
      </c>
    </row>
    <row r="14" spans="1:6">
      <c r="A14" t="s">
        <v>8</v>
      </c>
      <c r="B14">
        <f t="shared" ca="1" si="0"/>
        <v>-1.4</v>
      </c>
      <c r="C14">
        <f t="shared" ca="1" si="0"/>
        <v>0.1</v>
      </c>
      <c r="E14" t="s">
        <v>22</v>
      </c>
      <c r="F14">
        <f ca="1">ROUND(B13/SQRT(3),1)</f>
        <v>0.7</v>
      </c>
    </row>
    <row r="15" spans="1:6">
      <c r="A15" t="s">
        <v>9</v>
      </c>
      <c r="B15">
        <f t="shared" ca="1" si="0"/>
        <v>-1.3</v>
      </c>
      <c r="C15">
        <f t="shared" ca="1" si="0"/>
        <v>-0.8</v>
      </c>
      <c r="E15" t="s">
        <v>23</v>
      </c>
      <c r="F15">
        <f ca="1">ROUND(B20/SQRT(6),1)</f>
        <v>0.3</v>
      </c>
    </row>
    <row r="16" spans="1:6">
      <c r="A16" t="s">
        <v>10</v>
      </c>
      <c r="B16">
        <f t="shared" ca="1" si="0"/>
        <v>0.6</v>
      </c>
      <c r="C16">
        <f t="shared" ca="1" si="0"/>
        <v>-0.1</v>
      </c>
    </row>
    <row r="17" spans="1:48">
      <c r="A17" t="s">
        <v>11</v>
      </c>
      <c r="B17">
        <f t="shared" ca="1" si="0"/>
        <v>-1.3</v>
      </c>
      <c r="C17">
        <f t="shared" ca="1" si="0"/>
        <v>-1.4</v>
      </c>
    </row>
    <row r="18" spans="1:48">
      <c r="A18" t="s">
        <v>12</v>
      </c>
      <c r="B18">
        <f t="shared" ca="1" si="0"/>
        <v>-1.5</v>
      </c>
      <c r="C18">
        <f t="shared" ca="1" si="0"/>
        <v>0.8</v>
      </c>
    </row>
    <row r="19" spans="1:48">
      <c r="A19" t="s">
        <v>13</v>
      </c>
      <c r="B19">
        <f t="shared" ca="1" si="0"/>
        <v>-0.3</v>
      </c>
      <c r="C19">
        <f t="shared" ca="1" si="0"/>
        <v>1.5</v>
      </c>
    </row>
    <row r="20" spans="1:48">
      <c r="A20" t="s">
        <v>14</v>
      </c>
      <c r="B20">
        <f t="shared" ca="1" si="0"/>
        <v>0.8</v>
      </c>
      <c r="C20">
        <f t="shared" ca="1" si="0"/>
        <v>0.7</v>
      </c>
    </row>
    <row r="23" spans="1:48">
      <c r="O23" s="3" t="s">
        <v>29</v>
      </c>
      <c r="P23" t="s">
        <v>42</v>
      </c>
      <c r="W23" s="3" t="s">
        <v>30</v>
      </c>
      <c r="X23" t="s">
        <v>42</v>
      </c>
      <c r="AE23" s="3" t="s">
        <v>31</v>
      </c>
      <c r="AF23" t="s">
        <v>42</v>
      </c>
      <c r="AM23" s="3" t="s">
        <v>32</v>
      </c>
      <c r="AN23" t="s">
        <v>42</v>
      </c>
    </row>
    <row r="24" spans="1:48">
      <c r="A24" t="s">
        <v>24</v>
      </c>
      <c r="N24" t="s">
        <v>28</v>
      </c>
      <c r="O24" s="2">
        <f ca="1">A25</f>
        <v>0.7</v>
      </c>
      <c r="P24" t="s">
        <v>30</v>
      </c>
      <c r="Q24" t="s">
        <v>31</v>
      </c>
      <c r="R24" t="s">
        <v>32</v>
      </c>
      <c r="V24" t="s">
        <v>28</v>
      </c>
      <c r="W24" t="str">
        <f ca="1">B25</f>
        <v>-1.1+0.5i</v>
      </c>
      <c r="X24" t="s">
        <v>29</v>
      </c>
      <c r="Y24" t="s">
        <v>31</v>
      </c>
      <c r="Z24" t="s">
        <v>32</v>
      </c>
      <c r="AD24" t="s">
        <v>28</v>
      </c>
      <c r="AE24" t="str">
        <f ca="1">C25</f>
        <v>0.7+i</v>
      </c>
      <c r="AF24" t="s">
        <v>29</v>
      </c>
      <c r="AG24" t="s">
        <v>30</v>
      </c>
      <c r="AH24" t="s">
        <v>32</v>
      </c>
      <c r="AL24" t="s">
        <v>28</v>
      </c>
      <c r="AM24" t="str">
        <f ca="1">D25</f>
        <v>-1.4+1.3i</v>
      </c>
      <c r="AN24" t="s">
        <v>29</v>
      </c>
      <c r="AO24" t="s">
        <v>30</v>
      </c>
      <c r="AP24" t="s">
        <v>31</v>
      </c>
    </row>
    <row r="25" spans="1:48">
      <c r="A25" s="1">
        <f ca="1">F13+F14+F15</f>
        <v>0.7</v>
      </c>
      <c r="B25" s="1" t="str">
        <f ca="1">IMCONJUGATE(A26)</f>
        <v>-1.1+0.5i</v>
      </c>
      <c r="C25" s="1" t="str">
        <f ca="1">IMCONJUGATE(A27)</f>
        <v>0.7+i</v>
      </c>
      <c r="D25" s="1" t="str">
        <f ca="1">IMCONJUGATE(A28)</f>
        <v>-1.4+1.3i</v>
      </c>
      <c r="N25" t="s">
        <v>33</v>
      </c>
      <c r="P25" s="8">
        <f ca="1">B26</f>
        <v>1.3</v>
      </c>
      <c r="Q25" s="1" t="str">
        <f ca="1">C26</f>
        <v>-i</v>
      </c>
      <c r="R25" s="1" t="str">
        <f ca="1">D26</f>
        <v>0.6+1.3i</v>
      </c>
      <c r="V25" t="s">
        <v>33</v>
      </c>
      <c r="X25" s="1" t="str">
        <f ca="1">A26</f>
        <v>-1.1-0.5i</v>
      </c>
      <c r="Y25" s="1" t="str">
        <f ca="1">C26</f>
        <v>-i</v>
      </c>
      <c r="Z25" s="1" t="str">
        <f ca="1">D26</f>
        <v>0.6+1.3i</v>
      </c>
      <c r="AD25" t="s">
        <v>33</v>
      </c>
      <c r="AF25" s="1" t="str">
        <f ca="1">A26</f>
        <v>-1.1-0.5i</v>
      </c>
      <c r="AG25" s="8">
        <f ca="1">B26</f>
        <v>1.3</v>
      </c>
      <c r="AH25" s="1" t="str">
        <f ca="1">D26</f>
        <v>0.6+1.3i</v>
      </c>
      <c r="AL25" t="s">
        <v>33</v>
      </c>
      <c r="AN25" s="1" t="str">
        <f ca="1">A26</f>
        <v>-1.1-0.5i</v>
      </c>
      <c r="AO25" s="8">
        <f ca="1">B26</f>
        <v>1.3</v>
      </c>
      <c r="AP25" s="1" t="str">
        <f ca="1">C26</f>
        <v>-i</v>
      </c>
    </row>
    <row r="26" spans="1:48">
      <c r="A26" s="1" t="str">
        <f ca="1">F6</f>
        <v>-1.1-0.5i</v>
      </c>
      <c r="B26" s="1">
        <f ca="1">-F13+F14+F15</f>
        <v>1.3</v>
      </c>
      <c r="C26" s="1" t="str">
        <f ca="1">IMCONJUGATE(B27)</f>
        <v>-i</v>
      </c>
      <c r="D26" s="1" t="str">
        <f ca="1">IMCONJUGATE(B28)</f>
        <v>0.6+1.3i</v>
      </c>
      <c r="N26" t="s">
        <v>34</v>
      </c>
      <c r="P26" s="1" t="str">
        <f ca="1">B27</f>
        <v>i</v>
      </c>
      <c r="Q26" s="10">
        <f ca="1">C27</f>
        <v>-1.0999999999999999</v>
      </c>
      <c r="R26" s="1" t="str">
        <f ca="1">D27</f>
        <v>-1.5+0.3i</v>
      </c>
      <c r="V26" t="s">
        <v>34</v>
      </c>
      <c r="X26" s="1" t="str">
        <f ca="1">A27</f>
        <v>0.7-i</v>
      </c>
      <c r="Y26" s="11">
        <f ca="1">C27</f>
        <v>-1.0999999999999999</v>
      </c>
      <c r="Z26" s="1" t="str">
        <f ca="1">D27</f>
        <v>-1.5+0.3i</v>
      </c>
      <c r="AD26" t="s">
        <v>34</v>
      </c>
      <c r="AF26" s="1" t="str">
        <f ca="1">A27</f>
        <v>0.7-i</v>
      </c>
      <c r="AG26" s="1" t="str">
        <f ca="1">B27</f>
        <v>i</v>
      </c>
      <c r="AH26" s="1" t="str">
        <f ca="1">D27</f>
        <v>-1.5+0.3i</v>
      </c>
      <c r="AL26" t="s">
        <v>34</v>
      </c>
      <c r="AN26" s="1" t="str">
        <f ca="1">A27</f>
        <v>0.7-i</v>
      </c>
      <c r="AO26" s="1" t="str">
        <f ca="1">B27</f>
        <v>i</v>
      </c>
      <c r="AP26" s="10">
        <f ca="1">C27</f>
        <v>-1.0999999999999999</v>
      </c>
    </row>
    <row r="27" spans="1:48">
      <c r="A27" s="1" t="str">
        <f ca="1">F7</f>
        <v>0.7-i</v>
      </c>
      <c r="B27" s="1" t="str">
        <f ca="1">F8</f>
        <v>i</v>
      </c>
      <c r="C27" s="1">
        <f ca="1">-2*F14+F15</f>
        <v>-1.0999999999999999</v>
      </c>
      <c r="D27" s="1" t="str">
        <f ca="1">IMCONJUGATE(C28)</f>
        <v>-1.5+0.3i</v>
      </c>
      <c r="N27" t="s">
        <v>27</v>
      </c>
      <c r="P27" s="1" t="str">
        <f ca="1">B28</f>
        <v>0.6-1.3i</v>
      </c>
      <c r="Q27" s="1" t="str">
        <f ca="1">C28</f>
        <v>-1.5-0.3i</v>
      </c>
      <c r="R27" s="9">
        <f ca="1">D28</f>
        <v>-0.89999999999999991</v>
      </c>
      <c r="V27" t="s">
        <v>27</v>
      </c>
      <c r="X27" s="1" t="str">
        <f ca="1">A28</f>
        <v>-1.4-1.3i</v>
      </c>
      <c r="Y27" s="1" t="str">
        <f ca="1">C28</f>
        <v>-1.5-0.3i</v>
      </c>
      <c r="Z27" s="9">
        <f ca="1">D28</f>
        <v>-0.89999999999999991</v>
      </c>
      <c r="AD27" t="s">
        <v>27</v>
      </c>
      <c r="AF27" s="1" t="str">
        <f ca="1">A28</f>
        <v>-1.4-1.3i</v>
      </c>
      <c r="AG27" s="1" t="str">
        <f ca="1">B28</f>
        <v>0.6-1.3i</v>
      </c>
      <c r="AH27" s="9">
        <f ca="1">D28</f>
        <v>-0.89999999999999991</v>
      </c>
      <c r="AL27" t="s">
        <v>27</v>
      </c>
      <c r="AN27" s="1" t="str">
        <f ca="1">A28</f>
        <v>-1.4-1.3i</v>
      </c>
      <c r="AO27" s="1" t="str">
        <f ca="1">B28</f>
        <v>0.6-1.3i</v>
      </c>
      <c r="AP27" s="1" t="str">
        <f ca="1">C28</f>
        <v>-1.5-0.3i</v>
      </c>
    </row>
    <row r="28" spans="1:48">
      <c r="A28" s="1" t="str">
        <f ca="1">F9</f>
        <v>-1.4-1.3i</v>
      </c>
      <c r="B28" s="1" t="str">
        <f ca="1">F10</f>
        <v>0.6-1.3i</v>
      </c>
      <c r="C28" s="1" t="str">
        <f ca="1">F11</f>
        <v>-1.5-0.3i</v>
      </c>
      <c r="D28" s="1">
        <f ca="1">-3*F15</f>
        <v>-0.89999999999999991</v>
      </c>
      <c r="O28" t="s">
        <v>43</v>
      </c>
      <c r="W28" t="s">
        <v>45</v>
      </c>
      <c r="AE28" t="s">
        <v>45</v>
      </c>
      <c r="AM28" t="s">
        <v>45</v>
      </c>
    </row>
    <row r="29" spans="1:48">
      <c r="H29" t="s">
        <v>26</v>
      </c>
      <c r="I29" t="s">
        <v>25</v>
      </c>
      <c r="J29" t="s">
        <v>49</v>
      </c>
      <c r="K29" s="4" t="s">
        <v>35</v>
      </c>
      <c r="L29" s="5" t="s">
        <v>36</v>
      </c>
      <c r="M29" s="7" t="s">
        <v>37</v>
      </c>
      <c r="N29" s="6" t="s">
        <v>38</v>
      </c>
      <c r="O29" t="s">
        <v>44</v>
      </c>
      <c r="R29" t="s">
        <v>39</v>
      </c>
      <c r="U29" t="s">
        <v>40</v>
      </c>
      <c r="V29" t="s">
        <v>41</v>
      </c>
      <c r="W29" t="s">
        <v>46</v>
      </c>
      <c r="Z29" t="s">
        <v>39</v>
      </c>
      <c r="AC29" t="s">
        <v>47</v>
      </c>
      <c r="AD29" t="s">
        <v>41</v>
      </c>
      <c r="AE29" t="s">
        <v>46</v>
      </c>
      <c r="AH29" t="s">
        <v>39</v>
      </c>
      <c r="AK29" t="s">
        <v>47</v>
      </c>
      <c r="AL29" t="s">
        <v>41</v>
      </c>
      <c r="AM29" t="s">
        <v>46</v>
      </c>
      <c r="AP29" t="s">
        <v>39</v>
      </c>
      <c r="AS29" t="s">
        <v>47</v>
      </c>
      <c r="AT29" t="s">
        <v>41</v>
      </c>
      <c r="AU29" t="s">
        <v>48</v>
      </c>
      <c r="AV29" t="s">
        <v>50</v>
      </c>
    </row>
    <row r="30" spans="1:48">
      <c r="H30">
        <v>0.3</v>
      </c>
      <c r="I30">
        <v>-4</v>
      </c>
      <c r="J30">
        <f ca="1">AV30</f>
        <v>65.424700000000001</v>
      </c>
      <c r="K30">
        <f ca="1">$A$25-I30</f>
        <v>4.7</v>
      </c>
      <c r="L30">
        <f ca="1">$B$26-I30</f>
        <v>5.3</v>
      </c>
      <c r="M30">
        <f ca="1">$C$27-I30</f>
        <v>2.9000000000000004</v>
      </c>
      <c r="N30">
        <f ca="1">$D$28-I30</f>
        <v>3.1</v>
      </c>
      <c r="O30" t="str">
        <f ca="1">IMPRODUCT(L30,M30,N30)</f>
        <v>47.647</v>
      </c>
      <c r="P30" t="str">
        <f ca="1">IMPRODUCT($Q$25,$R$26,$P$27)</f>
        <v>2.13+0.51i</v>
      </c>
      <c r="Q30" t="str">
        <f ca="1">IMPRODUCT($R$25,$P$26,$Q$27)</f>
        <v>2.13-0.51i</v>
      </c>
      <c r="R30" t="str">
        <f ca="1">IMPRODUCT($R$25,M30,$P$27)</f>
        <v>5.945-4.44089209850063E-16i</v>
      </c>
      <c r="S30" t="str">
        <f ca="1">IMPRODUCT(L30,$R$26,$Q$27)</f>
        <v>12.402</v>
      </c>
      <c r="T30" t="str">
        <f ca="1">IMPRODUCT($Q$25,$P$26,N30)</f>
        <v>3.1</v>
      </c>
      <c r="U30" t="str">
        <f ca="1">IMSUB(IMSUM(O30:Q30),IMSUM(R30:T30))</f>
        <v>30.46+4.44089209850063E-16i</v>
      </c>
      <c r="V30" t="str">
        <f ca="1">IMPRODUCT(U30,K30)</f>
        <v>143.162+2.0872192862953E-15i</v>
      </c>
      <c r="W30" t="str">
        <f ca="1">IMPRODUCT($X$25,$N30,$M30)</f>
        <v>-9.889-4.495i</v>
      </c>
      <c r="X30" t="str">
        <f ca="1">IMPRODUCT($Y$25,$X$27,$Z$26)</f>
        <v>1.53-2.49i</v>
      </c>
      <c r="Y30" t="str">
        <f ca="1">IMPRODUCT($Z$25,$Y$27,$X$26)</f>
        <v>-2.487-0.981i</v>
      </c>
      <c r="Z30" t="str">
        <f ca="1">IMPRODUCT($Z$25,$M30,$X$27)</f>
        <v>2.465-7.54i</v>
      </c>
      <c r="AA30" t="str">
        <f ca="1">IMPRODUCT($X$25,$Z$26,$Y$27)</f>
        <v>-2.574-1.17i</v>
      </c>
      <c r="AB30" t="str">
        <f ca="1">IMPRODUCT($Y$25,$X$26,$N30)</f>
        <v>-3.1-2.17i</v>
      </c>
      <c r="AC30" t="str">
        <f ca="1">IMSUB(IMSUM(W30:Y30),IMSUM(Z30:AB30))</f>
        <v>-7.637+2.914i</v>
      </c>
      <c r="AD30" t="str">
        <f ca="1">IMPRODUCT(IMSUB(0,$W$24),AC30)</f>
        <v>-6.9437+7.0239i</v>
      </c>
      <c r="AE30" t="str">
        <f ca="1">IMPRODUCT($AF$25,$AG$26,N30)</f>
        <v>1.55-3.41i</v>
      </c>
      <c r="AF30" t="str">
        <f ca="1">IMPRODUCT(L30,$AH$26,$AF$27)</f>
        <v>13.197+8.109i</v>
      </c>
      <c r="AG30" t="str">
        <f ca="1">IMPRODUCT($AH$25,$AF$26,$AG$27)</f>
        <v>1.435-2.05i</v>
      </c>
      <c r="AH30" t="str">
        <f ca="1">IMPRODUCT($AH$25,$AG$26,$AF$27)</f>
        <v>2.6+0.85i</v>
      </c>
      <c r="AI30" t="str">
        <f ca="1">IMPRODUCT($AF$25,$AH$26,$AG$27)</f>
        <v>1.626-2.088i</v>
      </c>
      <c r="AJ30" t="str">
        <f ca="1">IMPRODUCT(L30,$AF$26,N30)</f>
        <v>11.501-16.43i</v>
      </c>
      <c r="AK30" t="str">
        <f ca="1">IMSUB(IMSUM(AE30:AG30),IMSUM(AH30:AJ30))</f>
        <v>0.454999999999998+20.317i</v>
      </c>
      <c r="AL30" t="str">
        <f ca="1">IMPRODUCT(IMSUM(0,$AE$24),AK30)</f>
        <v>-19.9985+14.6769i</v>
      </c>
      <c r="AM30" t="str">
        <f ca="1">IMPRODUCT($AN$25,$AO$26,$AP$27)</f>
        <v>-1.08+1.5i</v>
      </c>
      <c r="AN30" t="str">
        <f ca="1">IMPRODUCT(L30,M30,$AN$27)</f>
        <v>-21.518-19.981i</v>
      </c>
      <c r="AO30" t="str">
        <f ca="1">IMPRODUCT($AP$25,$AN$26,$AO$27)</f>
        <v>-1.51+0.88i</v>
      </c>
      <c r="AP30" t="str">
        <f ca="1">IMPRODUCT($AP$25,$AO$26,$AN$27)</f>
        <v>-1.4-1.3i</v>
      </c>
      <c r="AQ30" t="str">
        <f ca="1">IMPRODUCT($AN$25,M30,$AO$27)</f>
        <v>-3.799+3.277i</v>
      </c>
      <c r="AR30" t="str">
        <f ca="1">IMPRODUCT(L30,$AN$26,$AP$27)</f>
        <v>-7.155+6.837i</v>
      </c>
      <c r="AS30" t="str">
        <f ca="1">IMSUB(IMSUM(AM30:AO30),IMSUM(AP30:AR30))</f>
        <v>-11.754-26.415i</v>
      </c>
      <c r="AT30" t="str">
        <f ca="1">IMPRODUCT(IMSUB(0,$AM$24),AS30)</f>
        <v>-50.7951-21.7008i</v>
      </c>
      <c r="AU30" t="str">
        <f ca="1">IMSUM(V30,AD30,AL30,AT30)</f>
        <v>65.4247</v>
      </c>
      <c r="AV30">
        <f ca="1">IMREAL(AU30)</f>
        <v>65.424700000000001</v>
      </c>
    </row>
    <row r="31" spans="1:48">
      <c r="I31">
        <f t="shared" ref="I31:I60" si="1">I30+$H$30</f>
        <v>-3.7</v>
      </c>
      <c r="J31">
        <f t="shared" ref="J31:J60" ca="1" si="2">AV31</f>
        <v>27.465699999999998</v>
      </c>
      <c r="K31">
        <f ca="1">$A$25-I31</f>
        <v>4.4000000000000004</v>
      </c>
      <c r="L31">
        <f ca="1">$B$26-I31</f>
        <v>5</v>
      </c>
      <c r="M31">
        <f ca="1">$C$27-I31</f>
        <v>2.6000000000000005</v>
      </c>
      <c r="N31">
        <f ca="1">$D$28-I31</f>
        <v>2.8000000000000003</v>
      </c>
      <c r="O31" t="str">
        <f t="shared" ref="O31:O60" ca="1" si="3">IMPRODUCT(L31,M31,N31)</f>
        <v>36.4</v>
      </c>
      <c r="P31" t="str">
        <f t="shared" ref="P31:P60" ca="1" si="4">IMPRODUCT($Q$25,$R$26,$P$27)</f>
        <v>2.13+0.51i</v>
      </c>
      <c r="Q31" t="str">
        <f t="shared" ref="Q31:Q60" ca="1" si="5">IMPRODUCT($R$25,$P$26,$Q$27)</f>
        <v>2.13-0.51i</v>
      </c>
      <c r="R31" t="str">
        <f t="shared" ref="R31:R60" ca="1" si="6">IMPRODUCT($R$25,M31,$P$27)</f>
        <v>5.33</v>
      </c>
      <c r="S31" t="str">
        <f t="shared" ref="S31:S60" ca="1" si="7">IMPRODUCT(L31,$R$26,$Q$27)</f>
        <v>11.7</v>
      </c>
      <c r="T31" t="str">
        <f t="shared" ref="T31:T60" ca="1" si="8">IMPRODUCT($Q$25,$P$26,N31)</f>
        <v>2.8</v>
      </c>
      <c r="U31" t="str">
        <f t="shared" ref="U31:U60" ca="1" si="9">IMSUB(IMSUM(O31:Q31),IMSUM(R31:T31))</f>
        <v>20.83</v>
      </c>
      <c r="V31" t="str">
        <f t="shared" ref="V31:V60" ca="1" si="10">IMPRODUCT(U31,K31)</f>
        <v>91.652</v>
      </c>
      <c r="W31" t="str">
        <f t="shared" ref="W31:W60" ca="1" si="11">IMPRODUCT($X$25,$N31,$M31)</f>
        <v>-8.008-3.64i</v>
      </c>
      <c r="X31" t="str">
        <f t="shared" ref="X31:X60" ca="1" si="12">IMPRODUCT($Y$25,$X$27,$Z$26)</f>
        <v>1.53-2.49i</v>
      </c>
      <c r="Y31" t="str">
        <f t="shared" ref="Y31:Y60" ca="1" si="13">IMPRODUCT($Z$25,$Y$27,$X$26)</f>
        <v>-2.487-0.981i</v>
      </c>
      <c r="Z31" t="str">
        <f t="shared" ref="Z31:Z60" ca="1" si="14">IMPRODUCT($Z$25,$M31,$X$27)</f>
        <v>2.21-6.76i</v>
      </c>
      <c r="AA31" t="str">
        <f t="shared" ref="AA31:AA60" ca="1" si="15">IMPRODUCT($X$25,$Z$26,$Y$27)</f>
        <v>-2.574-1.17i</v>
      </c>
      <c r="AB31" t="str">
        <f t="shared" ref="AB31:AB60" ca="1" si="16">IMPRODUCT($Y$25,$X$26,$N31)</f>
        <v>-2.8-1.96i</v>
      </c>
      <c r="AC31" t="str">
        <f t="shared" ref="AC31:AC60" ca="1" si="17">IMSUB(IMSUM(W31:Y31),IMSUM(Z31:AB31))</f>
        <v>-5.801+2.779i</v>
      </c>
      <c r="AD31" t="str">
        <f t="shared" ref="AD31:AD60" ca="1" si="18">IMPRODUCT(IMSUB(0,$W$24),AC31)</f>
        <v>-4.9916+5.9574i</v>
      </c>
      <c r="AE31" t="str">
        <f t="shared" ref="AE31:AE60" ca="1" si="19">IMPRODUCT($AF$25,$AG$26,N31)</f>
        <v>1.4-3.08i</v>
      </c>
      <c r="AF31" t="str">
        <f t="shared" ref="AF31:AF60" ca="1" si="20">IMPRODUCT(L31,$AH$26,$AF$27)</f>
        <v>12.45+7.65i</v>
      </c>
      <c r="AG31" t="str">
        <f t="shared" ref="AG31:AG60" ca="1" si="21">IMPRODUCT($AH$25,$AF$26,$AG$27)</f>
        <v>1.435-2.05i</v>
      </c>
      <c r="AH31" t="str">
        <f t="shared" ref="AH31:AH60" ca="1" si="22">IMPRODUCT($AH$25,$AG$26,$AF$27)</f>
        <v>2.6+0.85i</v>
      </c>
      <c r="AI31" t="str">
        <f t="shared" ref="AI31:AI60" ca="1" si="23">IMPRODUCT($AF$25,$AH$26,$AG$27)</f>
        <v>1.626-2.088i</v>
      </c>
      <c r="AJ31" t="str">
        <f t="shared" ref="AJ31:AJ60" ca="1" si="24">IMPRODUCT(L31,$AF$26,N31)</f>
        <v>9.8-14i</v>
      </c>
      <c r="AK31" t="str">
        <f t="shared" ref="AK31:AK60" ca="1" si="25">IMSUB(IMSUM(AE31:AG31),IMSUM(AH31:AJ31))</f>
        <v>1.259+17.758i</v>
      </c>
      <c r="AL31" t="str">
        <f t="shared" ref="AL31:AL60" ca="1" si="26">IMPRODUCT(IMSUM(0,$AE$24),AK31)</f>
        <v>-16.8767+13.6896i</v>
      </c>
      <c r="AM31" t="str">
        <f t="shared" ref="AM31:AM60" ca="1" si="27">IMPRODUCT($AN$25,$AO$26,$AP$27)</f>
        <v>-1.08+1.5i</v>
      </c>
      <c r="AN31" t="str">
        <f t="shared" ref="AN31:AN60" ca="1" si="28">IMPRODUCT(L31,M31,$AN$27)</f>
        <v>-18.2-16.9i</v>
      </c>
      <c r="AO31" t="str">
        <f t="shared" ref="AO31:AO60" ca="1" si="29">IMPRODUCT($AP$25,$AN$26,$AO$27)</f>
        <v>-1.51+0.88i</v>
      </c>
      <c r="AP31" t="str">
        <f t="shared" ref="AP31:AP60" ca="1" si="30">IMPRODUCT($AP$25,$AO$26,$AN$27)</f>
        <v>-1.4-1.3i</v>
      </c>
      <c r="AQ31" t="str">
        <f t="shared" ref="AQ31:AQ60" ca="1" si="31">IMPRODUCT($AN$25,M31,$AO$27)</f>
        <v>-3.406+2.938i</v>
      </c>
      <c r="AR31" t="str">
        <f t="shared" ref="AR31:AR60" ca="1" si="32">IMPRODUCT(L31,$AN$26,$AP$27)</f>
        <v>-6.75+6.45i</v>
      </c>
      <c r="AS31" t="str">
        <f t="shared" ref="AS31:AS60" ca="1" si="33">IMSUB(IMSUM(AM31:AO31),IMSUM(AP31:AR31))</f>
        <v>-9.234-22.608i</v>
      </c>
      <c r="AT31" t="str">
        <f t="shared" ref="AT31:AT60" ca="1" si="34">IMPRODUCT(IMSUB(0,$AM$24),AS31)</f>
        <v>-42.318-19.647i</v>
      </c>
      <c r="AU31" t="str">
        <f t="shared" ref="AU31:AU60" ca="1" si="35">IMSUM(V31,AD31,AL31,AT31)</f>
        <v>27.4657</v>
      </c>
      <c r="AV31">
        <f t="shared" ref="AV31:AV60" ca="1" si="36">IMREAL(AU31)</f>
        <v>27.465699999999998</v>
      </c>
    </row>
    <row r="32" spans="1:48">
      <c r="I32">
        <f t="shared" si="1"/>
        <v>-3.4000000000000004</v>
      </c>
      <c r="J32">
        <f t="shared" ca="1" si="2"/>
        <v>1.7719</v>
      </c>
      <c r="K32">
        <f ca="1">$A$25-I32</f>
        <v>4.1000000000000005</v>
      </c>
      <c r="L32">
        <f ca="1">$B$26-I32</f>
        <v>4.7</v>
      </c>
      <c r="M32">
        <f ca="1">$C$27-I32</f>
        <v>2.3000000000000007</v>
      </c>
      <c r="N32">
        <f ca="1">$D$28-I32</f>
        <v>2.5000000000000004</v>
      </c>
      <c r="O32" t="str">
        <f t="shared" ca="1" si="3"/>
        <v>27.025</v>
      </c>
      <c r="P32" t="str">
        <f t="shared" ca="1" si="4"/>
        <v>2.13+0.51i</v>
      </c>
      <c r="Q32" t="str">
        <f t="shared" ca="1" si="5"/>
        <v>2.13-0.51i</v>
      </c>
      <c r="R32" t="str">
        <f t="shared" ca="1" si="6"/>
        <v>4.715+2.22044604925031E-16i</v>
      </c>
      <c r="S32" t="str">
        <f t="shared" ca="1" si="7"/>
        <v>10.998+4.44089209850063E-16i</v>
      </c>
      <c r="T32" t="str">
        <f t="shared" ca="1" si="8"/>
        <v>2.5</v>
      </c>
      <c r="U32" t="str">
        <f t="shared" ca="1" si="9"/>
        <v>13.072-6.66133814775094E-16i</v>
      </c>
      <c r="V32" t="str">
        <f t="shared" ca="1" si="10"/>
        <v>53.5952-2.73114864057789E-15i</v>
      </c>
      <c r="W32" t="str">
        <f t="shared" ca="1" si="11"/>
        <v>-6.325-2.875i</v>
      </c>
      <c r="X32" t="str">
        <f t="shared" ca="1" si="12"/>
        <v>1.53-2.49i</v>
      </c>
      <c r="Y32" t="str">
        <f t="shared" ca="1" si="13"/>
        <v>-2.487-0.981i</v>
      </c>
      <c r="Z32" t="str">
        <f t="shared" ca="1" si="14"/>
        <v>1.955-5.98i</v>
      </c>
      <c r="AA32" t="str">
        <f t="shared" ca="1" si="15"/>
        <v>-2.574-1.17i</v>
      </c>
      <c r="AB32" t="str">
        <f t="shared" ca="1" si="16"/>
        <v>-2.5-1.75i</v>
      </c>
      <c r="AC32" t="str">
        <f t="shared" ca="1" si="17"/>
        <v>-4.163+2.554i</v>
      </c>
      <c r="AD32" t="str">
        <f t="shared" ca="1" si="18"/>
        <v>-3.3023+4.8909i</v>
      </c>
      <c r="AE32" t="str">
        <f t="shared" ca="1" si="19"/>
        <v>1.25-2.75i</v>
      </c>
      <c r="AF32" t="str">
        <f t="shared" ca="1" si="20"/>
        <v>11.703+7.191i</v>
      </c>
      <c r="AG32" t="str">
        <f t="shared" ca="1" si="21"/>
        <v>1.435-2.05i</v>
      </c>
      <c r="AH32" t="str">
        <f t="shared" ca="1" si="22"/>
        <v>2.6+0.85i</v>
      </c>
      <c r="AI32" t="str">
        <f t="shared" ca="1" si="23"/>
        <v>1.626-2.088i</v>
      </c>
      <c r="AJ32" t="str">
        <f t="shared" ca="1" si="24"/>
        <v>8.225-11.75i</v>
      </c>
      <c r="AK32" t="str">
        <f t="shared" ca="1" si="25"/>
        <v>1.937+15.379i</v>
      </c>
      <c r="AL32" t="str">
        <f t="shared" ca="1" si="26"/>
        <v>-14.0231+12.7023i</v>
      </c>
      <c r="AM32" t="str">
        <f t="shared" ca="1" si="27"/>
        <v>-1.08+1.5i</v>
      </c>
      <c r="AN32" t="str">
        <f t="shared" ca="1" si="28"/>
        <v>-15.134-14.053i</v>
      </c>
      <c r="AO32" t="str">
        <f t="shared" ca="1" si="29"/>
        <v>-1.51+0.88i</v>
      </c>
      <c r="AP32" t="str">
        <f t="shared" ca="1" si="30"/>
        <v>-1.4-1.3i</v>
      </c>
      <c r="AQ32" t="str">
        <f t="shared" ca="1" si="31"/>
        <v>-3.013+2.599i</v>
      </c>
      <c r="AR32" t="str">
        <f t="shared" ca="1" si="32"/>
        <v>-6.345+6.063i</v>
      </c>
      <c r="AS32" t="str">
        <f t="shared" ca="1" si="33"/>
        <v>-6.966-19.035i</v>
      </c>
      <c r="AT32" t="str">
        <f t="shared" ca="1" si="34"/>
        <v>-34.4979-17.5932i</v>
      </c>
      <c r="AU32" t="str">
        <f t="shared" ca="1" si="35"/>
        <v>1.7719-3.5527136788005E-15i</v>
      </c>
      <c r="AV32">
        <f t="shared" ca="1" si="36"/>
        <v>1.7719</v>
      </c>
    </row>
    <row r="33" spans="9:48">
      <c r="I33">
        <f t="shared" si="1"/>
        <v>-3.1000000000000005</v>
      </c>
      <c r="J33">
        <f t="shared" ca="1" si="2"/>
        <v>-13.957100000000001</v>
      </c>
      <c r="K33">
        <f ca="1">$A$25-I33</f>
        <v>3.8000000000000007</v>
      </c>
      <c r="L33">
        <f ca="1">$B$26-I33</f>
        <v>4.4000000000000004</v>
      </c>
      <c r="M33">
        <f ca="1">$C$27-I33</f>
        <v>2.0000000000000009</v>
      </c>
      <c r="N33">
        <f ca="1">$D$28-I33</f>
        <v>2.2000000000000006</v>
      </c>
      <c r="O33" t="str">
        <f t="shared" ca="1" si="3"/>
        <v>19.36</v>
      </c>
      <c r="P33" t="str">
        <f t="shared" ca="1" si="4"/>
        <v>2.13+0.51i</v>
      </c>
      <c r="Q33" t="str">
        <f t="shared" ca="1" si="5"/>
        <v>2.13-0.51i</v>
      </c>
      <c r="R33" t="str">
        <f t="shared" ca="1" si="6"/>
        <v>4.1+2.22044604925031E-16i</v>
      </c>
      <c r="S33" t="str">
        <f t="shared" ca="1" si="7"/>
        <v>10.296</v>
      </c>
      <c r="T33" t="str">
        <f t="shared" ca="1" si="8"/>
        <v>2.2</v>
      </c>
      <c r="U33" t="str">
        <f t="shared" ca="1" si="9"/>
        <v>7.024-2.22044604925031E-16i</v>
      </c>
      <c r="V33" t="str">
        <f t="shared" ca="1" si="10"/>
        <v>26.6912-8.43769498715118E-16i</v>
      </c>
      <c r="W33" t="str">
        <f t="shared" ca="1" si="11"/>
        <v>-4.84-2.2i</v>
      </c>
      <c r="X33" t="str">
        <f t="shared" ca="1" si="12"/>
        <v>1.53-2.49i</v>
      </c>
      <c r="Y33" t="str">
        <f t="shared" ca="1" si="13"/>
        <v>-2.487-0.981i</v>
      </c>
      <c r="Z33" t="str">
        <f t="shared" ca="1" si="14"/>
        <v>1.7-5.2i</v>
      </c>
      <c r="AA33" t="str">
        <f t="shared" ca="1" si="15"/>
        <v>-2.574-1.17i</v>
      </c>
      <c r="AB33" t="str">
        <f t="shared" ca="1" si="16"/>
        <v>-2.2-1.54i</v>
      </c>
      <c r="AC33" t="str">
        <f t="shared" ca="1" si="17"/>
        <v>-2.723+2.239i</v>
      </c>
      <c r="AD33" t="str">
        <f t="shared" ca="1" si="18"/>
        <v>-1.8758+3.8244i</v>
      </c>
      <c r="AE33" t="str">
        <f t="shared" ca="1" si="19"/>
        <v>1.1-2.42i</v>
      </c>
      <c r="AF33" t="str">
        <f t="shared" ca="1" si="20"/>
        <v>10.956+6.732i</v>
      </c>
      <c r="AG33" t="str">
        <f t="shared" ca="1" si="21"/>
        <v>1.435-2.05i</v>
      </c>
      <c r="AH33" t="str">
        <f t="shared" ca="1" si="22"/>
        <v>2.6+0.85i</v>
      </c>
      <c r="AI33" t="str">
        <f t="shared" ca="1" si="23"/>
        <v>1.626-2.088i</v>
      </c>
      <c r="AJ33" t="str">
        <f t="shared" ca="1" si="24"/>
        <v>6.776-9.68i</v>
      </c>
      <c r="AK33" t="str">
        <f t="shared" ca="1" si="25"/>
        <v>2.489+13.18i</v>
      </c>
      <c r="AL33" t="str">
        <f t="shared" ca="1" si="26"/>
        <v>-11.4377+11.715i</v>
      </c>
      <c r="AM33" t="str">
        <f t="shared" ca="1" si="27"/>
        <v>-1.08+1.5i</v>
      </c>
      <c r="AN33" t="str">
        <f t="shared" ca="1" si="28"/>
        <v>-12.32-11.44i</v>
      </c>
      <c r="AO33" t="str">
        <f t="shared" ca="1" si="29"/>
        <v>-1.51+0.88i</v>
      </c>
      <c r="AP33" t="str">
        <f t="shared" ca="1" si="30"/>
        <v>-1.4-1.3i</v>
      </c>
      <c r="AQ33" t="str">
        <f t="shared" ca="1" si="31"/>
        <v>-2.62+2.26i</v>
      </c>
      <c r="AR33" t="str">
        <f t="shared" ca="1" si="32"/>
        <v>-5.94+5.676i</v>
      </c>
      <c r="AS33" t="str">
        <f t="shared" ca="1" si="33"/>
        <v>-4.95-15.696i</v>
      </c>
      <c r="AT33" t="str">
        <f t="shared" ca="1" si="34"/>
        <v>-27.3348-15.5394i</v>
      </c>
      <c r="AU33" t="str">
        <f t="shared" ca="1" si="35"/>
        <v>-13.9571-1.77635683940025E-15i</v>
      </c>
      <c r="AV33">
        <f t="shared" ca="1" si="36"/>
        <v>-13.957100000000001</v>
      </c>
    </row>
    <row r="34" spans="9:48">
      <c r="I34">
        <f t="shared" si="1"/>
        <v>-2.8000000000000007</v>
      </c>
      <c r="J34">
        <f t="shared" ca="1" si="2"/>
        <v>-21.827300000000001</v>
      </c>
      <c r="K34">
        <f ca="1">$A$25-I34</f>
        <v>3.5000000000000009</v>
      </c>
      <c r="L34">
        <f ca="1">$B$26-I34</f>
        <v>4.1000000000000005</v>
      </c>
      <c r="M34">
        <f ca="1">$C$27-I34</f>
        <v>1.7000000000000008</v>
      </c>
      <c r="N34">
        <f ca="1">$D$28-I34</f>
        <v>1.9000000000000008</v>
      </c>
      <c r="O34" t="str">
        <f t="shared" ca="1" si="3"/>
        <v>13.243</v>
      </c>
      <c r="P34" t="str">
        <f t="shared" ca="1" si="4"/>
        <v>2.13+0.51i</v>
      </c>
      <c r="Q34" t="str">
        <f t="shared" ca="1" si="5"/>
        <v>2.13-0.51i</v>
      </c>
      <c r="R34" t="str">
        <f t="shared" ca="1" si="6"/>
        <v>3.485</v>
      </c>
      <c r="S34" t="str">
        <f t="shared" ca="1" si="7"/>
        <v>9.594-2.22044604925031E-16i</v>
      </c>
      <c r="T34" t="str">
        <f t="shared" ca="1" si="8"/>
        <v>1.9</v>
      </c>
      <c r="U34" t="str">
        <f t="shared" ca="1" si="9"/>
        <v>2.524+2.22044604925031E-16i</v>
      </c>
      <c r="V34" t="str">
        <f t="shared" ca="1" si="10"/>
        <v>8.834+7.77156117237609E-16i</v>
      </c>
      <c r="W34" t="str">
        <f t="shared" ca="1" si="11"/>
        <v>-3.553-1.615i</v>
      </c>
      <c r="X34" t="str">
        <f t="shared" ca="1" si="12"/>
        <v>1.53-2.49i</v>
      </c>
      <c r="Y34" t="str">
        <f t="shared" ca="1" si="13"/>
        <v>-2.487-0.981i</v>
      </c>
      <c r="Z34" t="str">
        <f t="shared" ca="1" si="14"/>
        <v>1.445-4.42i</v>
      </c>
      <c r="AA34" t="str">
        <f t="shared" ca="1" si="15"/>
        <v>-2.574-1.17i</v>
      </c>
      <c r="AB34" t="str">
        <f t="shared" ca="1" si="16"/>
        <v>-1.9-1.33i</v>
      </c>
      <c r="AC34" t="str">
        <f t="shared" ca="1" si="17"/>
        <v>-1.481+1.834i</v>
      </c>
      <c r="AD34" t="str">
        <f t="shared" ca="1" si="18"/>
        <v>-0.7121+2.7579i</v>
      </c>
      <c r="AE34" t="str">
        <f t="shared" ca="1" si="19"/>
        <v>0.95-2.09i</v>
      </c>
      <c r="AF34" t="str">
        <f t="shared" ca="1" si="20"/>
        <v>10.209+6.273i</v>
      </c>
      <c r="AG34" t="str">
        <f t="shared" ca="1" si="21"/>
        <v>1.435-2.05i</v>
      </c>
      <c r="AH34" t="str">
        <f t="shared" ca="1" si="22"/>
        <v>2.6+0.85i</v>
      </c>
      <c r="AI34" t="str">
        <f t="shared" ca="1" si="23"/>
        <v>1.626-2.088i</v>
      </c>
      <c r="AJ34" t="str">
        <f t="shared" ca="1" si="24"/>
        <v>5.453-7.79i</v>
      </c>
      <c r="AK34" t="str">
        <f t="shared" ca="1" si="25"/>
        <v>2.915+11.161i</v>
      </c>
      <c r="AL34" t="str">
        <f t="shared" ca="1" si="26"/>
        <v>-9.1205+10.7277i</v>
      </c>
      <c r="AM34" t="str">
        <f t="shared" ca="1" si="27"/>
        <v>-1.08+1.5i</v>
      </c>
      <c r="AN34" t="str">
        <f t="shared" ca="1" si="28"/>
        <v>-9.758-9.06100000000001i</v>
      </c>
      <c r="AO34" t="str">
        <f t="shared" ca="1" si="29"/>
        <v>-1.51+0.88i</v>
      </c>
      <c r="AP34" t="str">
        <f t="shared" ca="1" si="30"/>
        <v>-1.4-1.3i</v>
      </c>
      <c r="AQ34" t="str">
        <f t="shared" ca="1" si="31"/>
        <v>-2.227+1.921i</v>
      </c>
      <c r="AR34" t="str">
        <f t="shared" ca="1" si="32"/>
        <v>-5.535+5.289i</v>
      </c>
      <c r="AS34" t="str">
        <f t="shared" ca="1" si="33"/>
        <v>-3.186-12.591i</v>
      </c>
      <c r="AT34" t="str">
        <f t="shared" ca="1" si="34"/>
        <v>-20.8287-13.4856i</v>
      </c>
      <c r="AU34" t="str">
        <f t="shared" ca="1" si="35"/>
        <v>-21.8273+1.77635683940025E-15i</v>
      </c>
      <c r="AV34">
        <f t="shared" ca="1" si="36"/>
        <v>-21.827300000000001</v>
      </c>
    </row>
    <row r="35" spans="9:48">
      <c r="I35">
        <f t="shared" si="1"/>
        <v>-2.5000000000000009</v>
      </c>
      <c r="J35">
        <f t="shared" ca="1" si="2"/>
        <v>-23.750299999999999</v>
      </c>
      <c r="K35">
        <f ca="1">$A$25-I35</f>
        <v>3.2000000000000011</v>
      </c>
      <c r="L35">
        <f ca="1">$B$26-I35</f>
        <v>3.8000000000000007</v>
      </c>
      <c r="M35">
        <f ca="1">$C$27-I35</f>
        <v>1.400000000000001</v>
      </c>
      <c r="N35">
        <f ca="1">$D$28-I35</f>
        <v>1.600000000000001</v>
      </c>
      <c r="O35" t="str">
        <f t="shared" ca="1" si="3"/>
        <v>8.51200000000001</v>
      </c>
      <c r="P35" t="str">
        <f t="shared" ca="1" si="4"/>
        <v>2.13+0.51i</v>
      </c>
      <c r="Q35" t="str">
        <f t="shared" ca="1" si="5"/>
        <v>2.13-0.51i</v>
      </c>
      <c r="R35" t="str">
        <f t="shared" ca="1" si="6"/>
        <v>2.87-2.22044604925031E-16i</v>
      </c>
      <c r="S35" t="str">
        <f t="shared" ca="1" si="7"/>
        <v>8.892</v>
      </c>
      <c r="T35" t="str">
        <f t="shared" ca="1" si="8"/>
        <v>1.6</v>
      </c>
      <c r="U35" t="str">
        <f t="shared" ca="1" si="9"/>
        <v>-0.59+2.22044604925031E-16i</v>
      </c>
      <c r="V35" t="str">
        <f t="shared" ca="1" si="10"/>
        <v>-1.888+7.10542735760099E-16i</v>
      </c>
      <c r="W35" t="str">
        <f t="shared" ca="1" si="11"/>
        <v>-2.464-1.12i</v>
      </c>
      <c r="X35" t="str">
        <f t="shared" ca="1" si="12"/>
        <v>1.53-2.49i</v>
      </c>
      <c r="Y35" t="str">
        <f t="shared" ca="1" si="13"/>
        <v>-2.487-0.981i</v>
      </c>
      <c r="Z35" t="str">
        <f t="shared" ca="1" si="14"/>
        <v>1.19-3.64i</v>
      </c>
      <c r="AA35" t="str">
        <f t="shared" ca="1" si="15"/>
        <v>-2.574-1.17i</v>
      </c>
      <c r="AB35" t="str">
        <f t="shared" ca="1" si="16"/>
        <v>-1.6-1.12i</v>
      </c>
      <c r="AC35" t="str">
        <f t="shared" ca="1" si="17"/>
        <v>-0.437+1.339i</v>
      </c>
      <c r="AD35" t="str">
        <f t="shared" ca="1" si="18"/>
        <v>0.1888+1.6914i</v>
      </c>
      <c r="AE35" t="str">
        <f t="shared" ca="1" si="19"/>
        <v>0.8-1.76i</v>
      </c>
      <c r="AF35" t="str">
        <f t="shared" ca="1" si="20"/>
        <v>9.462+5.814i</v>
      </c>
      <c r="AG35" t="str">
        <f t="shared" ca="1" si="21"/>
        <v>1.435-2.05i</v>
      </c>
      <c r="AH35" t="str">
        <f t="shared" ca="1" si="22"/>
        <v>2.6+0.85i</v>
      </c>
      <c r="AI35" t="str">
        <f t="shared" ca="1" si="23"/>
        <v>1.626-2.088i</v>
      </c>
      <c r="AJ35" t="str">
        <f t="shared" ca="1" si="24"/>
        <v>4.256-6.08i</v>
      </c>
      <c r="AK35" t="str">
        <f t="shared" ca="1" si="25"/>
        <v>3.215+9.322i</v>
      </c>
      <c r="AL35" t="str">
        <f t="shared" ca="1" si="26"/>
        <v>-7.0715+9.7404i</v>
      </c>
      <c r="AM35" t="str">
        <f t="shared" ca="1" si="27"/>
        <v>-1.08+1.5i</v>
      </c>
      <c r="AN35" t="str">
        <f t="shared" ca="1" si="28"/>
        <v>-7.44800000000001-6.91600000000001i</v>
      </c>
      <c r="AO35" t="str">
        <f t="shared" ca="1" si="29"/>
        <v>-1.51+0.88i</v>
      </c>
      <c r="AP35" t="str">
        <f t="shared" ca="1" si="30"/>
        <v>-1.4-1.3i</v>
      </c>
      <c r="AQ35" t="str">
        <f t="shared" ca="1" si="31"/>
        <v>-1.834+1.582i</v>
      </c>
      <c r="AR35" t="str">
        <f t="shared" ca="1" si="32"/>
        <v>-5.13+4.902i</v>
      </c>
      <c r="AS35" t="str">
        <f t="shared" ca="1" si="33"/>
        <v>-1.674-9.72000000000001i</v>
      </c>
      <c r="AT35" t="str">
        <f t="shared" ca="1" si="34"/>
        <v>-14.9796-11.4318i</v>
      </c>
      <c r="AU35" t="str">
        <f t="shared" ca="1" si="35"/>
        <v>-23.7503-1.77635683940025E-15i</v>
      </c>
      <c r="AV35">
        <f t="shared" ca="1" si="36"/>
        <v>-23.750299999999999</v>
      </c>
    </row>
    <row r="36" spans="9:48">
      <c r="I36">
        <f t="shared" si="1"/>
        <v>-2.2000000000000011</v>
      </c>
      <c r="J36">
        <f t="shared" ca="1" si="2"/>
        <v>-21.443300000000001</v>
      </c>
      <c r="K36">
        <f ca="1">$A$25-I36</f>
        <v>2.9000000000000012</v>
      </c>
      <c r="L36">
        <f ca="1">$B$26-I36</f>
        <v>3.5000000000000009</v>
      </c>
      <c r="M36">
        <f ca="1">$C$27-I36</f>
        <v>1.1000000000000012</v>
      </c>
      <c r="N36">
        <f ca="1">$D$28-I36</f>
        <v>1.3000000000000012</v>
      </c>
      <c r="O36" t="str">
        <f t="shared" ca="1" si="3"/>
        <v>5.00500000000001</v>
      </c>
      <c r="P36" t="str">
        <f t="shared" ca="1" si="4"/>
        <v>2.13+0.51i</v>
      </c>
      <c r="Q36" t="str">
        <f t="shared" ca="1" si="5"/>
        <v>2.13-0.51i</v>
      </c>
      <c r="R36" t="str">
        <f t="shared" ca="1" si="6"/>
        <v>2.255</v>
      </c>
      <c r="S36" t="str">
        <f t="shared" ca="1" si="7"/>
        <v>8.19</v>
      </c>
      <c r="T36" t="str">
        <f t="shared" ca="1" si="8"/>
        <v>1.3</v>
      </c>
      <c r="U36" t="str">
        <f t="shared" ca="1" si="9"/>
        <v>-2.47999999999999</v>
      </c>
      <c r="V36" t="str">
        <f t="shared" ca="1" si="10"/>
        <v>-7.19199999999997</v>
      </c>
      <c r="W36" t="str">
        <f t="shared" ca="1" si="11"/>
        <v>-1.573-0.715000000000001i</v>
      </c>
      <c r="X36" t="str">
        <f t="shared" ca="1" si="12"/>
        <v>1.53-2.49i</v>
      </c>
      <c r="Y36" t="str">
        <f t="shared" ca="1" si="13"/>
        <v>-2.487-0.981i</v>
      </c>
      <c r="Z36" t="str">
        <f t="shared" ca="1" si="14"/>
        <v>0.935000000000001-2.86i</v>
      </c>
      <c r="AA36" t="str">
        <f t="shared" ca="1" si="15"/>
        <v>-2.574-1.17i</v>
      </c>
      <c r="AB36" t="str">
        <f t="shared" ca="1" si="16"/>
        <v>-1.3-0.910000000000001i</v>
      </c>
      <c r="AC36" t="str">
        <f t="shared" ca="1" si="17"/>
        <v>0.409+0.754i</v>
      </c>
      <c r="AD36" t="str">
        <f t="shared" ca="1" si="18"/>
        <v>0.8269+0.6249i</v>
      </c>
      <c r="AE36" t="str">
        <f t="shared" ca="1" si="19"/>
        <v>0.650000000000001-1.43i</v>
      </c>
      <c r="AF36" t="str">
        <f t="shared" ca="1" si="20"/>
        <v>8.715+5.355i</v>
      </c>
      <c r="AG36" t="str">
        <f t="shared" ca="1" si="21"/>
        <v>1.435-2.05i</v>
      </c>
      <c r="AH36" t="str">
        <f t="shared" ca="1" si="22"/>
        <v>2.6+0.85i</v>
      </c>
      <c r="AI36" t="str">
        <f t="shared" ca="1" si="23"/>
        <v>1.626-2.088i</v>
      </c>
      <c r="AJ36" t="str">
        <f t="shared" ca="1" si="24"/>
        <v>3.185-4.55000000000001i</v>
      </c>
      <c r="AK36" t="str">
        <f t="shared" ca="1" si="25"/>
        <v>3.389+7.66300000000001i</v>
      </c>
      <c r="AL36" t="str">
        <f t="shared" ca="1" si="26"/>
        <v>-5.29070000000001+8.75310000000001i</v>
      </c>
      <c r="AM36" t="str">
        <f t="shared" ca="1" si="27"/>
        <v>-1.08+1.5i</v>
      </c>
      <c r="AN36" t="str">
        <f t="shared" ca="1" si="28"/>
        <v>-5.39000000000001-5.00500000000001i</v>
      </c>
      <c r="AO36" t="str">
        <f t="shared" ca="1" si="29"/>
        <v>-1.51+0.88i</v>
      </c>
      <c r="AP36" t="str">
        <f t="shared" ca="1" si="30"/>
        <v>-1.4-1.3i</v>
      </c>
      <c r="AQ36" t="str">
        <f t="shared" ca="1" si="31"/>
        <v>-1.441+1.243i</v>
      </c>
      <c r="AR36" t="str">
        <f t="shared" ca="1" si="32"/>
        <v>-4.725+4.515i</v>
      </c>
      <c r="AS36" t="str">
        <f t="shared" ca="1" si="33"/>
        <v>-0.41400000000001-7.08300000000001i</v>
      </c>
      <c r="AT36" t="str">
        <f t="shared" ca="1" si="34"/>
        <v>-9.78750000000003-9.378i</v>
      </c>
      <c r="AU36" t="str">
        <f t="shared" ca="1" si="35"/>
        <v>-21.4433+1.06581410364015E-14i</v>
      </c>
      <c r="AV36">
        <f t="shared" ca="1" si="36"/>
        <v>-21.443300000000001</v>
      </c>
    </row>
    <row r="37" spans="9:48">
      <c r="I37">
        <f t="shared" si="1"/>
        <v>-1.900000000000001</v>
      </c>
      <c r="J37">
        <f t="shared" ca="1" si="2"/>
        <v>-16.429099999999998</v>
      </c>
      <c r="K37">
        <f ca="1">$A$25-I37</f>
        <v>2.600000000000001</v>
      </c>
      <c r="L37">
        <f ca="1">$B$26-I37</f>
        <v>3.2000000000000011</v>
      </c>
      <c r="M37">
        <f ca="1">$C$27-I37</f>
        <v>0.80000000000000115</v>
      </c>
      <c r="N37">
        <f ca="1">$D$28-I37</f>
        <v>1.0000000000000011</v>
      </c>
      <c r="O37" t="str">
        <f t="shared" ca="1" si="3"/>
        <v>2.56000000000001</v>
      </c>
      <c r="P37" t="str">
        <f t="shared" ca="1" si="4"/>
        <v>2.13+0.51i</v>
      </c>
      <c r="Q37" t="str">
        <f t="shared" ca="1" si="5"/>
        <v>2.13-0.51i</v>
      </c>
      <c r="R37" t="str">
        <f t="shared" ca="1" si="6"/>
        <v>1.64</v>
      </c>
      <c r="S37" t="str">
        <f t="shared" ca="1" si="7"/>
        <v>7.488</v>
      </c>
      <c r="T37" t="str">
        <f t="shared" ca="1" si="8"/>
        <v>1</v>
      </c>
      <c r="U37" t="str">
        <f t="shared" ca="1" si="9"/>
        <v>-3.30799999999999</v>
      </c>
      <c r="V37" t="str">
        <f t="shared" ca="1" si="10"/>
        <v>-8.60079999999998</v>
      </c>
      <c r="W37" t="str">
        <f t="shared" ca="1" si="11"/>
        <v>-0.880000000000002-0.400000000000001i</v>
      </c>
      <c r="X37" t="str">
        <f t="shared" ca="1" si="12"/>
        <v>1.53-2.49i</v>
      </c>
      <c r="Y37" t="str">
        <f t="shared" ca="1" si="13"/>
        <v>-2.487-0.981i</v>
      </c>
      <c r="Z37" t="str">
        <f t="shared" ca="1" si="14"/>
        <v>0.680000000000001-2.08i</v>
      </c>
      <c r="AA37" t="str">
        <f t="shared" ca="1" si="15"/>
        <v>-2.574-1.17i</v>
      </c>
      <c r="AB37" t="str">
        <f t="shared" ca="1" si="16"/>
        <v>-1-0.700000000000001i</v>
      </c>
      <c r="AC37" t="str">
        <f t="shared" ca="1" si="17"/>
        <v>1.057+0.0790000000000002i</v>
      </c>
      <c r="AD37" t="str">
        <f t="shared" ca="1" si="18"/>
        <v>1.2022-0.4416i</v>
      </c>
      <c r="AE37" t="str">
        <f t="shared" ca="1" si="19"/>
        <v>0.500000000000001-1.1i</v>
      </c>
      <c r="AF37" t="str">
        <f t="shared" ca="1" si="20"/>
        <v>7.968+4.896i</v>
      </c>
      <c r="AG37" t="str">
        <f t="shared" ca="1" si="21"/>
        <v>1.435-2.05i</v>
      </c>
      <c r="AH37" t="str">
        <f t="shared" ca="1" si="22"/>
        <v>2.6+0.85i</v>
      </c>
      <c r="AI37" t="str">
        <f t="shared" ca="1" si="23"/>
        <v>1.626-2.088i</v>
      </c>
      <c r="AJ37" t="str">
        <f t="shared" ca="1" si="24"/>
        <v>2.24-3.2i</v>
      </c>
      <c r="AK37" t="str">
        <f t="shared" ca="1" si="25"/>
        <v>3.437+6.184i</v>
      </c>
      <c r="AL37" t="str">
        <f t="shared" ca="1" si="26"/>
        <v>-3.7781+7.7658i</v>
      </c>
      <c r="AM37" t="str">
        <f t="shared" ca="1" si="27"/>
        <v>-1.08+1.5i</v>
      </c>
      <c r="AN37" t="str">
        <f t="shared" ca="1" si="28"/>
        <v>-3.58400000000001-3.32800000000001i</v>
      </c>
      <c r="AO37" t="str">
        <f t="shared" ca="1" si="29"/>
        <v>-1.51+0.88i</v>
      </c>
      <c r="AP37" t="str">
        <f t="shared" ca="1" si="30"/>
        <v>-1.4-1.3i</v>
      </c>
      <c r="AQ37" t="str">
        <f t="shared" ca="1" si="31"/>
        <v>-1.048+0.904000000000001i</v>
      </c>
      <c r="AR37" t="str">
        <f t="shared" ca="1" si="32"/>
        <v>-4.32+4.128i</v>
      </c>
      <c r="AS37" t="str">
        <f t="shared" ca="1" si="33"/>
        <v>0.59399999999999-4.68000000000001i</v>
      </c>
      <c r="AT37" t="str">
        <f t="shared" ca="1" si="34"/>
        <v>-5.25240000000003-7.3242i</v>
      </c>
      <c r="AU37" t="str">
        <f t="shared" ca="1" si="35"/>
        <v>-16.4291-8.88178419700125E-16i</v>
      </c>
      <c r="AV37">
        <f t="shared" ca="1" si="36"/>
        <v>-16.429099999999998</v>
      </c>
    </row>
    <row r="38" spans="9:48">
      <c r="I38">
        <f t="shared" si="1"/>
        <v>-1.600000000000001</v>
      </c>
      <c r="J38">
        <f t="shared" ca="1" si="2"/>
        <v>-10.036099999999999</v>
      </c>
      <c r="K38">
        <f ca="1">$A$25-I38</f>
        <v>2.3000000000000007</v>
      </c>
      <c r="L38">
        <f ca="1">$B$26-I38</f>
        <v>2.9000000000000012</v>
      </c>
      <c r="M38">
        <f ca="1">$C$27-I38</f>
        <v>0.50000000000000111</v>
      </c>
      <c r="N38">
        <f ca="1">$D$28-I38</f>
        <v>0.70000000000000107</v>
      </c>
      <c r="O38" t="str">
        <f t="shared" ca="1" si="3"/>
        <v>1.015</v>
      </c>
      <c r="P38" t="str">
        <f t="shared" ca="1" si="4"/>
        <v>2.13+0.51i</v>
      </c>
      <c r="Q38" t="str">
        <f t="shared" ca="1" si="5"/>
        <v>2.13-0.51i</v>
      </c>
      <c r="R38" t="str">
        <f t="shared" ca="1" si="6"/>
        <v>1.025</v>
      </c>
      <c r="S38" t="str">
        <f t="shared" ca="1" si="7"/>
        <v>6.786-2.22044604925031E-16i</v>
      </c>
      <c r="T38" t="str">
        <f t="shared" ca="1" si="8"/>
        <v>0.700000000000001</v>
      </c>
      <c r="U38" t="str">
        <f t="shared" ca="1" si="9"/>
        <v>-3.236+2.22044604925031E-16i</v>
      </c>
      <c r="V38" t="str">
        <f t="shared" ca="1" si="10"/>
        <v>-7.4428+5.10702591327571E-16i</v>
      </c>
      <c r="W38" t="str">
        <f t="shared" ca="1" si="11"/>
        <v>-0.385000000000001-0.175000000000001i</v>
      </c>
      <c r="X38" t="str">
        <f t="shared" ca="1" si="12"/>
        <v>1.53-2.49i</v>
      </c>
      <c r="Y38" t="str">
        <f t="shared" ca="1" si="13"/>
        <v>-2.487-0.981i</v>
      </c>
      <c r="Z38" t="str">
        <f t="shared" ca="1" si="14"/>
        <v>0.425000000000001-1.3i</v>
      </c>
      <c r="AA38" t="str">
        <f t="shared" ca="1" si="15"/>
        <v>-2.574-1.17i</v>
      </c>
      <c r="AB38" t="str">
        <f t="shared" ca="1" si="16"/>
        <v>-0.700000000000001-0.490000000000001i</v>
      </c>
      <c r="AC38" t="str">
        <f t="shared" ca="1" si="17"/>
        <v>1.507-0.686i</v>
      </c>
      <c r="AD38" t="str">
        <f t="shared" ca="1" si="18"/>
        <v>1.3147-1.5081i</v>
      </c>
      <c r="AE38" t="str">
        <f t="shared" ca="1" si="19"/>
        <v>0.350000000000001-0.770000000000001i</v>
      </c>
      <c r="AF38" t="str">
        <f t="shared" ca="1" si="20"/>
        <v>7.221+4.437i</v>
      </c>
      <c r="AG38" t="str">
        <f t="shared" ca="1" si="21"/>
        <v>1.435-2.05i</v>
      </c>
      <c r="AH38" t="str">
        <f t="shared" ca="1" si="22"/>
        <v>2.6+0.85i</v>
      </c>
      <c r="AI38" t="str">
        <f t="shared" ca="1" si="23"/>
        <v>1.626-2.088i</v>
      </c>
      <c r="AJ38" t="str">
        <f t="shared" ca="1" si="24"/>
        <v>1.421-2.03i</v>
      </c>
      <c r="AK38" t="str">
        <f t="shared" ca="1" si="25"/>
        <v>3.359+4.885i</v>
      </c>
      <c r="AL38" t="str">
        <f t="shared" ca="1" si="26"/>
        <v>-2.5337+6.7785i</v>
      </c>
      <c r="AM38" t="str">
        <f t="shared" ca="1" si="27"/>
        <v>-1.08+1.5i</v>
      </c>
      <c r="AN38" t="str">
        <f t="shared" ca="1" si="28"/>
        <v>-2.03000000000001-1.885i</v>
      </c>
      <c r="AO38" t="str">
        <f t="shared" ca="1" si="29"/>
        <v>-1.51+0.88i</v>
      </c>
      <c r="AP38" t="str">
        <f t="shared" ca="1" si="30"/>
        <v>-1.4-1.3i</v>
      </c>
      <c r="AQ38" t="str">
        <f t="shared" ca="1" si="31"/>
        <v>-0.655000000000001+0.565000000000001i</v>
      </c>
      <c r="AR38" t="str">
        <f t="shared" ca="1" si="32"/>
        <v>-3.915+3.741i</v>
      </c>
      <c r="AS38" t="str">
        <f t="shared" ca="1" si="33"/>
        <v>1.34999999999999-2.511i</v>
      </c>
      <c r="AT38" t="str">
        <f t="shared" ca="1" si="34"/>
        <v>-1.37430000000001-5.27039999999999i</v>
      </c>
      <c r="AU38" t="str">
        <f t="shared" ca="1" si="35"/>
        <v>-10.0361+1.06581410364015E-14i</v>
      </c>
      <c r="AV38">
        <f t="shared" ca="1" si="36"/>
        <v>-10.036099999999999</v>
      </c>
    </row>
    <row r="39" spans="9:48">
      <c r="I39">
        <f t="shared" si="1"/>
        <v>-1.3000000000000009</v>
      </c>
      <c r="J39">
        <f t="shared" ca="1" si="2"/>
        <v>-3.3982999999999999</v>
      </c>
      <c r="K39">
        <f ca="1">$A$25-I39</f>
        <v>2.0000000000000009</v>
      </c>
      <c r="L39">
        <f ca="1">$B$26-I39</f>
        <v>2.600000000000001</v>
      </c>
      <c r="M39">
        <f ca="1">$C$27-I39</f>
        <v>0.20000000000000107</v>
      </c>
      <c r="N39">
        <f ca="1">$D$28-I39</f>
        <v>0.40000000000000102</v>
      </c>
      <c r="O39" t="str">
        <f t="shared" ca="1" si="3"/>
        <v>0.208000000000002</v>
      </c>
      <c r="P39" t="str">
        <f t="shared" ca="1" si="4"/>
        <v>2.13+0.51i</v>
      </c>
      <c r="Q39" t="str">
        <f t="shared" ca="1" si="5"/>
        <v>2.13-0.51i</v>
      </c>
      <c r="R39" t="str">
        <f t="shared" ca="1" si="6"/>
        <v>0.410000000000002</v>
      </c>
      <c r="S39" t="str">
        <f t="shared" ca="1" si="7"/>
        <v>6.084</v>
      </c>
      <c r="T39" t="str">
        <f t="shared" ca="1" si="8"/>
        <v>0.400000000000001</v>
      </c>
      <c r="U39" t="str">
        <f t="shared" ca="1" si="9"/>
        <v>-2.426</v>
      </c>
      <c r="V39" t="str">
        <f t="shared" ca="1" si="10"/>
        <v>-4.852</v>
      </c>
      <c r="W39" t="str">
        <f t="shared" ca="1" si="11"/>
        <v>-0.0880000000000007-0.0400000000000003i</v>
      </c>
      <c r="X39" t="str">
        <f t="shared" ca="1" si="12"/>
        <v>1.53-2.49i</v>
      </c>
      <c r="Y39" t="str">
        <f t="shared" ca="1" si="13"/>
        <v>-2.487-0.981i</v>
      </c>
      <c r="Z39" t="str">
        <f t="shared" ca="1" si="14"/>
        <v>0.170000000000001-0.520000000000003i</v>
      </c>
      <c r="AA39" t="str">
        <f t="shared" ca="1" si="15"/>
        <v>-2.574-1.17i</v>
      </c>
      <c r="AB39" t="str">
        <f t="shared" ca="1" si="16"/>
        <v>-0.400000000000001-0.280000000000001i</v>
      </c>
      <c r="AC39" t="str">
        <f t="shared" ca="1" si="17"/>
        <v>1.759-1.541i</v>
      </c>
      <c r="AD39" t="str">
        <f t="shared" ca="1" si="18"/>
        <v>1.1644-2.5746i</v>
      </c>
      <c r="AE39" t="str">
        <f t="shared" ca="1" si="19"/>
        <v>0.200000000000001-0.440000000000001i</v>
      </c>
      <c r="AF39" t="str">
        <f t="shared" ca="1" si="20"/>
        <v>6.474+3.978i</v>
      </c>
      <c r="AG39" t="str">
        <f t="shared" ca="1" si="21"/>
        <v>1.435-2.05i</v>
      </c>
      <c r="AH39" t="str">
        <f t="shared" ca="1" si="22"/>
        <v>2.6+0.85i</v>
      </c>
      <c r="AI39" t="str">
        <f t="shared" ca="1" si="23"/>
        <v>1.626-2.088i</v>
      </c>
      <c r="AJ39" t="str">
        <f t="shared" ca="1" si="24"/>
        <v>0.728000000000002-1.04i</v>
      </c>
      <c r="AK39" t="str">
        <f t="shared" ca="1" si="25"/>
        <v>3.155+3.766i</v>
      </c>
      <c r="AL39" t="str">
        <f t="shared" ca="1" si="26"/>
        <v>-1.5575+5.7912i</v>
      </c>
      <c r="AM39" t="str">
        <f t="shared" ca="1" si="27"/>
        <v>-1.08+1.5i</v>
      </c>
      <c r="AN39" t="str">
        <f t="shared" ca="1" si="28"/>
        <v>-0.728000000000004-0.676000000000004i</v>
      </c>
      <c r="AO39" t="str">
        <f t="shared" ca="1" si="29"/>
        <v>-1.51+0.88i</v>
      </c>
      <c r="AP39" t="str">
        <f t="shared" ca="1" si="30"/>
        <v>-1.4-1.3i</v>
      </c>
      <c r="AQ39" t="str">
        <f t="shared" ca="1" si="31"/>
        <v>-0.262000000000001+0.226000000000001i</v>
      </c>
      <c r="AR39" t="str">
        <f t="shared" ca="1" si="32"/>
        <v>-3.51+3.354i</v>
      </c>
      <c r="AS39" t="str">
        <f t="shared" ca="1" si="33"/>
        <v>1.854-0.576i</v>
      </c>
      <c r="AT39" t="str">
        <f t="shared" ca="1" si="34"/>
        <v>1.8468-3.2166i</v>
      </c>
      <c r="AU39" t="str">
        <f t="shared" ca="1" si="35"/>
        <v>-3.3983-4.44089209850063E-16i</v>
      </c>
      <c r="AV39">
        <f t="shared" ca="1" si="36"/>
        <v>-3.3982999999999999</v>
      </c>
    </row>
    <row r="40" spans="9:48">
      <c r="I40">
        <f t="shared" si="1"/>
        <v>-1.0000000000000009</v>
      </c>
      <c r="J40">
        <f t="shared" ca="1" si="2"/>
        <v>2.5447000000000002</v>
      </c>
      <c r="K40">
        <f ca="1">$A$25-I40</f>
        <v>1.7000000000000008</v>
      </c>
      <c r="L40">
        <f ca="1">$B$26-I40</f>
        <v>2.3000000000000007</v>
      </c>
      <c r="M40">
        <f ca="1">$C$27-I40</f>
        <v>-9.9999999999998979E-2</v>
      </c>
      <c r="N40">
        <f ca="1">$D$28-I40</f>
        <v>0.10000000000000098</v>
      </c>
      <c r="O40" t="str">
        <f t="shared" ca="1" si="3"/>
        <v>-0.023</v>
      </c>
      <c r="P40" t="str">
        <f t="shared" ca="1" si="4"/>
        <v>2.13+0.51i</v>
      </c>
      <c r="Q40" t="str">
        <f t="shared" ca="1" si="5"/>
        <v>2.13-0.51i</v>
      </c>
      <c r="R40" t="str">
        <f t="shared" ca="1" si="6"/>
        <v>-0.204999999999998+1.38777878078145E-17i</v>
      </c>
      <c r="S40" t="str">
        <f t="shared" ca="1" si="7"/>
        <v>5.382+2.22044604925031E-16i</v>
      </c>
      <c r="T40" t="str">
        <f t="shared" ca="1" si="8"/>
        <v>0.100000000000001</v>
      </c>
      <c r="U40" t="str">
        <f t="shared" ca="1" si="9"/>
        <v>-1.04-2.35922392732846E-16i</v>
      </c>
      <c r="V40" t="str">
        <f t="shared" ca="1" si="10"/>
        <v>-1.768-4.01068067645838E-16i</v>
      </c>
      <c r="W40" t="str">
        <f t="shared" ca="1" si="11"/>
        <v>0.011+0.005i</v>
      </c>
      <c r="X40" t="str">
        <f t="shared" ca="1" si="12"/>
        <v>1.53-2.49i</v>
      </c>
      <c r="Y40" t="str">
        <f t="shared" ca="1" si="13"/>
        <v>-2.487-0.981i</v>
      </c>
      <c r="Z40" t="str">
        <f t="shared" ca="1" si="14"/>
        <v>-0.0849999999999992+0.259999999999997i</v>
      </c>
      <c r="AA40" t="str">
        <f t="shared" ca="1" si="15"/>
        <v>-2.574-1.17i</v>
      </c>
      <c r="AB40" t="str">
        <f t="shared" ca="1" si="16"/>
        <v>-0.100000000000001-0.0700000000000007i</v>
      </c>
      <c r="AC40" t="str">
        <f t="shared" ca="1" si="17"/>
        <v>1.813-2.486i</v>
      </c>
      <c r="AD40" t="str">
        <f t="shared" ca="1" si="18"/>
        <v>0.7513-3.6411i</v>
      </c>
      <c r="AE40" t="str">
        <f t="shared" ca="1" si="19"/>
        <v>0.0500000000000005-0.110000000000001i</v>
      </c>
      <c r="AF40" t="str">
        <f t="shared" ca="1" si="20"/>
        <v>5.727+3.519i</v>
      </c>
      <c r="AG40" t="str">
        <f t="shared" ca="1" si="21"/>
        <v>1.435-2.05i</v>
      </c>
      <c r="AH40" t="str">
        <f t="shared" ca="1" si="22"/>
        <v>2.6+0.85i</v>
      </c>
      <c r="AI40" t="str">
        <f t="shared" ca="1" si="23"/>
        <v>1.626-2.088i</v>
      </c>
      <c r="AJ40" t="str">
        <f t="shared" ca="1" si="24"/>
        <v>0.161000000000002-0.230000000000002i</v>
      </c>
      <c r="AK40" t="str">
        <f t="shared" ca="1" si="25"/>
        <v>2.825+2.827i</v>
      </c>
      <c r="AL40" t="str">
        <f t="shared" ca="1" si="26"/>
        <v>-0.8495+4.8039i</v>
      </c>
      <c r="AM40" t="str">
        <f t="shared" ca="1" si="27"/>
        <v>-1.08+1.5i</v>
      </c>
      <c r="AN40" t="str">
        <f t="shared" ca="1" si="28"/>
        <v>0.321999999999997+0.298999999999997i</v>
      </c>
      <c r="AO40" t="str">
        <f t="shared" ca="1" si="29"/>
        <v>-1.51+0.88i</v>
      </c>
      <c r="AP40" t="str">
        <f t="shared" ca="1" si="30"/>
        <v>-1.4-1.3i</v>
      </c>
      <c r="AQ40" t="str">
        <f t="shared" ca="1" si="31"/>
        <v>0.130999999999999-0.112999999999999i</v>
      </c>
      <c r="AR40" t="str">
        <f t="shared" ca="1" si="32"/>
        <v>-3.105+2.967i</v>
      </c>
      <c r="AS40" t="str">
        <f t="shared" ca="1" si="33"/>
        <v>2.106+1.125i</v>
      </c>
      <c r="AT40" t="str">
        <f t="shared" ca="1" si="34"/>
        <v>4.4109-1.1628i</v>
      </c>
      <c r="AU40" t="str">
        <f t="shared" ca="1" si="35"/>
        <v>2.5447-6.66133814775094E-16i</v>
      </c>
      <c r="AV40">
        <f t="shared" ca="1" si="36"/>
        <v>2.5447000000000002</v>
      </c>
    </row>
    <row r="41" spans="9:48">
      <c r="I41">
        <f t="shared" si="1"/>
        <v>-0.70000000000000084</v>
      </c>
      <c r="J41">
        <f t="shared" ca="1" si="2"/>
        <v>7.0476999999999999</v>
      </c>
      <c r="K41">
        <f ca="1">$A$25-I41</f>
        <v>1.4000000000000008</v>
      </c>
      <c r="L41">
        <f ca="1">$B$26-I41</f>
        <v>2.0000000000000009</v>
      </c>
      <c r="M41">
        <f ca="1">$C$27-I41</f>
        <v>-0.39999999999999902</v>
      </c>
      <c r="N41">
        <f ca="1">$D$28-I41</f>
        <v>-0.19999999999999907</v>
      </c>
      <c r="O41" t="str">
        <f t="shared" ca="1" si="3"/>
        <v>0.159999999999999</v>
      </c>
      <c r="P41" t="str">
        <f t="shared" ca="1" si="4"/>
        <v>2.13+0.51i</v>
      </c>
      <c r="Q41" t="str">
        <f t="shared" ca="1" si="5"/>
        <v>2.13-0.51i</v>
      </c>
      <c r="R41" t="str">
        <f t="shared" ca="1" si="6"/>
        <v>-0.819999999999998-5.55111512312578E-17i</v>
      </c>
      <c r="S41" t="str">
        <f t="shared" ca="1" si="7"/>
        <v>4.68</v>
      </c>
      <c r="T41" t="str">
        <f t="shared" ca="1" si="8"/>
        <v>-0.199999999999999</v>
      </c>
      <c r="U41" t="str">
        <f t="shared" ca="1" si="9"/>
        <v>0.76+5.55111512312578E-17i</v>
      </c>
      <c r="V41" t="str">
        <f t="shared" ca="1" si="10"/>
        <v>1.064+7.7715611723761E-17i</v>
      </c>
      <c r="W41" t="str">
        <f t="shared" ca="1" si="11"/>
        <v>-0.0879999999999994-0.0399999999999997i</v>
      </c>
      <c r="X41" t="str">
        <f t="shared" ca="1" si="12"/>
        <v>1.53-2.49i</v>
      </c>
      <c r="Y41" t="str">
        <f t="shared" ca="1" si="13"/>
        <v>-2.487-0.981i</v>
      </c>
      <c r="Z41" t="str">
        <f t="shared" ca="1" si="14"/>
        <v>-0.339999999999999+1.04i</v>
      </c>
      <c r="AA41" t="str">
        <f t="shared" ca="1" si="15"/>
        <v>-2.574-1.17i</v>
      </c>
      <c r="AB41" t="str">
        <f t="shared" ca="1" si="16"/>
        <v>0.199999999999999+0.139999999999999i</v>
      </c>
      <c r="AC41" t="str">
        <f t="shared" ca="1" si="17"/>
        <v>1.669-3.521i</v>
      </c>
      <c r="AD41" t="str">
        <f t="shared" ca="1" si="18"/>
        <v>0.0754000000000001-4.7076i</v>
      </c>
      <c r="AE41" t="str">
        <f t="shared" ca="1" si="19"/>
        <v>-0.0999999999999995+0.219999999999999i</v>
      </c>
      <c r="AF41" t="str">
        <f t="shared" ca="1" si="20"/>
        <v>4.98+3.06i</v>
      </c>
      <c r="AG41" t="str">
        <f t="shared" ca="1" si="21"/>
        <v>1.435-2.05i</v>
      </c>
      <c r="AH41" t="str">
        <f t="shared" ca="1" si="22"/>
        <v>2.6+0.85i</v>
      </c>
      <c r="AI41" t="str">
        <f t="shared" ca="1" si="23"/>
        <v>1.626-2.088i</v>
      </c>
      <c r="AJ41" t="str">
        <f t="shared" ca="1" si="24"/>
        <v>-0.279999999999999+0.399999999999998i</v>
      </c>
      <c r="AK41" t="str">
        <f t="shared" ca="1" si="25"/>
        <v>2.369+2.068i</v>
      </c>
      <c r="AL41" t="str">
        <f t="shared" ca="1" si="26"/>
        <v>-0.4097+3.8166i</v>
      </c>
      <c r="AM41" t="str">
        <f t="shared" ca="1" si="27"/>
        <v>-1.08+1.5i</v>
      </c>
      <c r="AN41" t="str">
        <f t="shared" ca="1" si="28"/>
        <v>1.12+1.04i</v>
      </c>
      <c r="AO41" t="str">
        <f t="shared" ca="1" si="29"/>
        <v>-1.51+0.88i</v>
      </c>
      <c r="AP41" t="str">
        <f t="shared" ca="1" si="30"/>
        <v>-1.4-1.3i</v>
      </c>
      <c r="AQ41" t="str">
        <f t="shared" ca="1" si="31"/>
        <v>0.523999999999999-0.451999999999999i</v>
      </c>
      <c r="AR41" t="str">
        <f t="shared" ca="1" si="32"/>
        <v>-2.7+2.58i</v>
      </c>
      <c r="AS41" t="str">
        <f t="shared" ca="1" si="33"/>
        <v>2.106+2.592i</v>
      </c>
      <c r="AT41" t="str">
        <f t="shared" ca="1" si="34"/>
        <v>6.318+0.891i</v>
      </c>
      <c r="AU41" t="str">
        <f t="shared" ca="1" si="35"/>
        <v>7.0477</v>
      </c>
      <c r="AV41">
        <f t="shared" ca="1" si="36"/>
        <v>7.0476999999999999</v>
      </c>
    </row>
    <row r="42" spans="9:48">
      <c r="I42">
        <f t="shared" si="1"/>
        <v>-0.40000000000000085</v>
      </c>
      <c r="J42">
        <f t="shared" ca="1" si="2"/>
        <v>9.5599000000000007</v>
      </c>
      <c r="K42">
        <f ca="1">$A$25-I42</f>
        <v>1.1000000000000008</v>
      </c>
      <c r="L42">
        <f ca="1">$B$26-I42</f>
        <v>1.7000000000000008</v>
      </c>
      <c r="M42">
        <f ca="1">$C$27-I42</f>
        <v>-0.69999999999999907</v>
      </c>
      <c r="N42">
        <f ca="1">$D$28-I42</f>
        <v>-0.49999999999999906</v>
      </c>
      <c r="O42" t="str">
        <f t="shared" ca="1" si="3"/>
        <v>0.594999999999998</v>
      </c>
      <c r="P42" t="str">
        <f t="shared" ca="1" si="4"/>
        <v>2.13+0.51i</v>
      </c>
      <c r="Q42" t="str">
        <f t="shared" ca="1" si="5"/>
        <v>2.13-0.51i</v>
      </c>
      <c r="R42" t="str">
        <f t="shared" ca="1" si="6"/>
        <v>-1.435</v>
      </c>
      <c r="S42" t="str">
        <f t="shared" ca="1" si="7"/>
        <v>3.978</v>
      </c>
      <c r="T42" t="str">
        <f t="shared" ca="1" si="8"/>
        <v>-0.499999999999999</v>
      </c>
      <c r="U42" t="str">
        <f t="shared" ca="1" si="9"/>
        <v>2.812</v>
      </c>
      <c r="V42" t="str">
        <f t="shared" ca="1" si="10"/>
        <v>3.0932</v>
      </c>
      <c r="W42" t="str">
        <f t="shared" ca="1" si="11"/>
        <v>-0.384999999999999-0.174999999999999i</v>
      </c>
      <c r="X42" t="str">
        <f t="shared" ca="1" si="12"/>
        <v>1.53-2.49i</v>
      </c>
      <c r="Y42" t="str">
        <f t="shared" ca="1" si="13"/>
        <v>-2.487-0.981i</v>
      </c>
      <c r="Z42" t="str">
        <f t="shared" ca="1" si="14"/>
        <v>-0.594999999999999+1.82i</v>
      </c>
      <c r="AA42" t="str">
        <f t="shared" ca="1" si="15"/>
        <v>-2.574-1.17i</v>
      </c>
      <c r="AB42" t="str">
        <f t="shared" ca="1" si="16"/>
        <v>0.499999999999999+0.349999999999999i</v>
      </c>
      <c r="AC42" t="str">
        <f t="shared" ca="1" si="17"/>
        <v>1.327-4.646i</v>
      </c>
      <c r="AD42" t="str">
        <f t="shared" ca="1" si="18"/>
        <v>-0.8633-5.7741i</v>
      </c>
      <c r="AE42" t="str">
        <f t="shared" ca="1" si="19"/>
        <v>-0.25+0.549999999999999i</v>
      </c>
      <c r="AF42" t="str">
        <f t="shared" ca="1" si="20"/>
        <v>4.233+2.601i</v>
      </c>
      <c r="AG42" t="str">
        <f t="shared" ca="1" si="21"/>
        <v>1.435-2.05i</v>
      </c>
      <c r="AH42" t="str">
        <f t="shared" ca="1" si="22"/>
        <v>2.6+0.85i</v>
      </c>
      <c r="AI42" t="str">
        <f t="shared" ca="1" si="23"/>
        <v>1.626-2.088i</v>
      </c>
      <c r="AJ42" t="str">
        <f t="shared" ca="1" si="24"/>
        <v>-0.594999999999999+0.849999999999999i</v>
      </c>
      <c r="AK42" t="str">
        <f t="shared" ca="1" si="25"/>
        <v>1.787+1.489i</v>
      </c>
      <c r="AL42" t="str">
        <f t="shared" ca="1" si="26"/>
        <v>-0.2381+2.8293i</v>
      </c>
      <c r="AM42" t="str">
        <f t="shared" ca="1" si="27"/>
        <v>-1.08+1.5i</v>
      </c>
      <c r="AN42" t="str">
        <f t="shared" ca="1" si="28"/>
        <v>1.666+1.547i</v>
      </c>
      <c r="AO42" t="str">
        <f t="shared" ca="1" si="29"/>
        <v>-1.51+0.88i</v>
      </c>
      <c r="AP42" t="str">
        <f t="shared" ca="1" si="30"/>
        <v>-1.4-1.3i</v>
      </c>
      <c r="AQ42" t="str">
        <f t="shared" ca="1" si="31"/>
        <v>0.916999999999999-0.790999999999999i</v>
      </c>
      <c r="AR42" t="str">
        <f t="shared" ca="1" si="32"/>
        <v>-2.295+2.193i</v>
      </c>
      <c r="AS42" t="str">
        <f t="shared" ca="1" si="33"/>
        <v>1.854+3.825i</v>
      </c>
      <c r="AT42" t="str">
        <f t="shared" ca="1" si="34"/>
        <v>7.5681+2.9448i</v>
      </c>
      <c r="AU42" t="str">
        <f t="shared" ca="1" si="35"/>
        <v>9.5599</v>
      </c>
      <c r="AV42">
        <f t="shared" ca="1" si="36"/>
        <v>9.5599000000000007</v>
      </c>
    </row>
    <row r="43" spans="9:48">
      <c r="I43">
        <f t="shared" si="1"/>
        <v>-0.10000000000000087</v>
      </c>
      <c r="J43">
        <f t="shared" ca="1" si="2"/>
        <v>9.7248999999999999</v>
      </c>
      <c r="K43">
        <f ca="1">$A$25-I43</f>
        <v>0.80000000000000082</v>
      </c>
      <c r="L43">
        <f ca="1">$B$26-I43</f>
        <v>1.4000000000000008</v>
      </c>
      <c r="M43">
        <f ca="1">$C$27-I43</f>
        <v>-0.999999999999999</v>
      </c>
      <c r="N43">
        <f ca="1">$D$28-I43</f>
        <v>-0.79999999999999905</v>
      </c>
      <c r="O43" t="str">
        <f t="shared" ca="1" si="3"/>
        <v>1.12</v>
      </c>
      <c r="P43" t="str">
        <f t="shared" ca="1" si="4"/>
        <v>2.13+0.51i</v>
      </c>
      <c r="Q43" t="str">
        <f t="shared" ca="1" si="5"/>
        <v>2.13-0.51i</v>
      </c>
      <c r="R43" t="str">
        <f t="shared" ca="1" si="6"/>
        <v>-2.05</v>
      </c>
      <c r="S43" t="str">
        <f t="shared" ca="1" si="7"/>
        <v>3.276+1.11022302462516E-16i</v>
      </c>
      <c r="T43" t="str">
        <f t="shared" ca="1" si="8"/>
        <v>-0.799999999999999</v>
      </c>
      <c r="U43" t="str">
        <f t="shared" ca="1" si="9"/>
        <v>4.954-1.11022302462516E-16i</v>
      </c>
      <c r="V43" t="str">
        <f t="shared" ca="1" si="10"/>
        <v>3.9632-8.88178419700129E-17i</v>
      </c>
      <c r="W43" t="str">
        <f t="shared" ca="1" si="11"/>
        <v>-0.879999999999998-0.399999999999999i</v>
      </c>
      <c r="X43" t="str">
        <f t="shared" ca="1" si="12"/>
        <v>1.53-2.49i</v>
      </c>
      <c r="Y43" t="str">
        <f t="shared" ca="1" si="13"/>
        <v>-2.487-0.981i</v>
      </c>
      <c r="Z43" t="str">
        <f t="shared" ca="1" si="14"/>
        <v>-0.849999999999999+2.6i</v>
      </c>
      <c r="AA43" t="str">
        <f t="shared" ca="1" si="15"/>
        <v>-2.574-1.17i</v>
      </c>
      <c r="AB43" t="str">
        <f t="shared" ca="1" si="16"/>
        <v>0.799999999999999+0.559999999999999i</v>
      </c>
      <c r="AC43" t="str">
        <f t="shared" ca="1" si="17"/>
        <v>0.787-5.861i</v>
      </c>
      <c r="AD43" t="str">
        <f t="shared" ca="1" si="18"/>
        <v>-2.0648-6.8406i</v>
      </c>
      <c r="AE43" t="str">
        <f t="shared" ca="1" si="19"/>
        <v>-0.4+0.879999999999999i</v>
      </c>
      <c r="AF43" t="str">
        <f t="shared" ca="1" si="20"/>
        <v>3.486+2.142i</v>
      </c>
      <c r="AG43" t="str">
        <f t="shared" ca="1" si="21"/>
        <v>1.435-2.05i</v>
      </c>
      <c r="AH43" t="str">
        <f t="shared" ca="1" si="22"/>
        <v>2.6+0.85i</v>
      </c>
      <c r="AI43" t="str">
        <f t="shared" ca="1" si="23"/>
        <v>1.626-2.088i</v>
      </c>
      <c r="AJ43" t="str">
        <f t="shared" ca="1" si="24"/>
        <v>-0.783999999999999+1.12i</v>
      </c>
      <c r="AK43" t="str">
        <f t="shared" ca="1" si="25"/>
        <v>1.079+1.09i</v>
      </c>
      <c r="AL43" t="str">
        <f t="shared" ca="1" si="26"/>
        <v>-0.3347+1.842i</v>
      </c>
      <c r="AM43" t="str">
        <f t="shared" ca="1" si="27"/>
        <v>-1.08+1.5i</v>
      </c>
      <c r="AN43" t="str">
        <f t="shared" ca="1" si="28"/>
        <v>1.96+1.82i</v>
      </c>
      <c r="AO43" t="str">
        <f t="shared" ca="1" si="29"/>
        <v>-1.51+0.88i</v>
      </c>
      <c r="AP43" t="str">
        <f t="shared" ca="1" si="30"/>
        <v>-1.4-1.3i</v>
      </c>
      <c r="AQ43" t="str">
        <f t="shared" ca="1" si="31"/>
        <v>1.31-1.13i</v>
      </c>
      <c r="AR43" t="str">
        <f t="shared" ca="1" si="32"/>
        <v>-1.89+1.806i</v>
      </c>
      <c r="AS43" t="str">
        <f t="shared" ca="1" si="33"/>
        <v>1.35+4.824i</v>
      </c>
      <c r="AT43" t="str">
        <f t="shared" ca="1" si="34"/>
        <v>8.1612+4.9986i</v>
      </c>
      <c r="AU43" t="str">
        <f t="shared" ca="1" si="35"/>
        <v>9.7249</v>
      </c>
      <c r="AV43">
        <f t="shared" ca="1" si="36"/>
        <v>9.7248999999999999</v>
      </c>
    </row>
    <row r="44" spans="9:48">
      <c r="I44">
        <f t="shared" si="1"/>
        <v>0.19999999999999912</v>
      </c>
      <c r="J44">
        <f t="shared" ca="1" si="2"/>
        <v>7.3807000000000098</v>
      </c>
      <c r="K44">
        <f ca="1">$A$25-I44</f>
        <v>0.50000000000000089</v>
      </c>
      <c r="L44">
        <f ca="1">$B$26-I44</f>
        <v>1.100000000000001</v>
      </c>
      <c r="M44">
        <f ca="1">$C$27-I44</f>
        <v>-1.2999999999999989</v>
      </c>
      <c r="N44">
        <f ca="1">$D$28-I44</f>
        <v>-1.099999999999999</v>
      </c>
      <c r="O44" t="str">
        <f t="shared" ca="1" si="3"/>
        <v>1.573</v>
      </c>
      <c r="P44" t="str">
        <f t="shared" ca="1" si="4"/>
        <v>2.13+0.51i</v>
      </c>
      <c r="Q44" t="str">
        <f t="shared" ca="1" si="5"/>
        <v>2.13-0.51i</v>
      </c>
      <c r="R44" t="str">
        <f t="shared" ca="1" si="6"/>
        <v>-2.665</v>
      </c>
      <c r="S44" t="str">
        <f t="shared" ca="1" si="7"/>
        <v>2.574</v>
      </c>
      <c r="T44" t="str">
        <f t="shared" ca="1" si="8"/>
        <v>-1.1</v>
      </c>
      <c r="U44" t="str">
        <f t="shared" ca="1" si="9"/>
        <v>7.024</v>
      </c>
      <c r="V44" t="str">
        <f t="shared" ca="1" si="10"/>
        <v>3.51200000000001</v>
      </c>
      <c r="W44" t="str">
        <f t="shared" ca="1" si="11"/>
        <v>-1.573-0.714999999999999i</v>
      </c>
      <c r="X44" t="str">
        <f t="shared" ca="1" si="12"/>
        <v>1.53-2.49i</v>
      </c>
      <c r="Y44" t="str">
        <f t="shared" ca="1" si="13"/>
        <v>-2.487-0.981i</v>
      </c>
      <c r="Z44" t="str">
        <f t="shared" ca="1" si="14"/>
        <v>-1.105+3.38i</v>
      </c>
      <c r="AA44" t="str">
        <f t="shared" ca="1" si="15"/>
        <v>-2.574-1.17i</v>
      </c>
      <c r="AB44" t="str">
        <f t="shared" ca="1" si="16"/>
        <v>1.1+0.769999999999999i</v>
      </c>
      <c r="AC44" t="str">
        <f t="shared" ca="1" si="17"/>
        <v>0.0490000000000004-7.166i</v>
      </c>
      <c r="AD44" t="str">
        <f t="shared" ca="1" si="18"/>
        <v>-3.5291-7.9071i</v>
      </c>
      <c r="AE44" t="str">
        <f t="shared" ca="1" si="19"/>
        <v>-0.549999999999999+1.21i</v>
      </c>
      <c r="AF44" t="str">
        <f t="shared" ca="1" si="20"/>
        <v>2.739+1.683i</v>
      </c>
      <c r="AG44" t="str">
        <f t="shared" ca="1" si="21"/>
        <v>1.435-2.05i</v>
      </c>
      <c r="AH44" t="str">
        <f t="shared" ca="1" si="22"/>
        <v>2.6+0.85i</v>
      </c>
      <c r="AI44" t="str">
        <f t="shared" ca="1" si="23"/>
        <v>1.626-2.088i</v>
      </c>
      <c r="AJ44" t="str">
        <f t="shared" ca="1" si="24"/>
        <v>-0.847+1.21i</v>
      </c>
      <c r="AK44" t="str">
        <f t="shared" ca="1" si="25"/>
        <v>0.245+0.871i</v>
      </c>
      <c r="AL44" t="str">
        <f t="shared" ca="1" si="26"/>
        <v>-0.6995+0.8547i</v>
      </c>
      <c r="AM44" t="str">
        <f t="shared" ca="1" si="27"/>
        <v>-1.08+1.5i</v>
      </c>
      <c r="AN44" t="str">
        <f t="shared" ca="1" si="28"/>
        <v>2.002+1.859i</v>
      </c>
      <c r="AO44" t="str">
        <f t="shared" ca="1" si="29"/>
        <v>-1.51+0.88i</v>
      </c>
      <c r="AP44" t="str">
        <f t="shared" ca="1" si="30"/>
        <v>-1.4-1.3i</v>
      </c>
      <c r="AQ44" t="str">
        <f t="shared" ca="1" si="31"/>
        <v>1.703-1.469i</v>
      </c>
      <c r="AR44" t="str">
        <f t="shared" ca="1" si="32"/>
        <v>-1.485+1.419i</v>
      </c>
      <c r="AS44" t="str">
        <f t="shared" ca="1" si="33"/>
        <v>0.594+5.589i</v>
      </c>
      <c r="AT44" t="str">
        <f t="shared" ca="1" si="34"/>
        <v>8.0973+7.0524i</v>
      </c>
      <c r="AU44" t="str">
        <f t="shared" ca="1" si="35"/>
        <v>7.38070000000001</v>
      </c>
      <c r="AV44">
        <f t="shared" ca="1" si="36"/>
        <v>7.3807000000000098</v>
      </c>
    </row>
    <row r="45" spans="9:48">
      <c r="I45">
        <f t="shared" si="1"/>
        <v>0.49999999999999911</v>
      </c>
      <c r="J45">
        <f t="shared" ca="1" si="2"/>
        <v>2.5597000000000101</v>
      </c>
      <c r="K45">
        <f ca="1">$A$25-I45</f>
        <v>0.20000000000000084</v>
      </c>
      <c r="L45">
        <f ca="1">$B$26-I45</f>
        <v>0.80000000000000093</v>
      </c>
      <c r="M45">
        <f ca="1">$C$27-I45</f>
        <v>-1.599999999999999</v>
      </c>
      <c r="N45">
        <f ca="1">$D$28-I45</f>
        <v>-1.399999999999999</v>
      </c>
      <c r="O45" t="str">
        <f t="shared" ca="1" si="3"/>
        <v>1.792</v>
      </c>
      <c r="P45" t="str">
        <f t="shared" ca="1" si="4"/>
        <v>2.13+0.51i</v>
      </c>
      <c r="Q45" t="str">
        <f t="shared" ca="1" si="5"/>
        <v>2.13-0.51i</v>
      </c>
      <c r="R45" t="str">
        <f t="shared" ca="1" si="6"/>
        <v>-3.28</v>
      </c>
      <c r="S45" t="str">
        <f t="shared" ca="1" si="7"/>
        <v>1.872</v>
      </c>
      <c r="T45" t="str">
        <f t="shared" ca="1" si="8"/>
        <v>-1.4</v>
      </c>
      <c r="U45" t="str">
        <f t="shared" ca="1" si="9"/>
        <v>8.86</v>
      </c>
      <c r="V45" t="str">
        <f t="shared" ca="1" si="10"/>
        <v>1.77200000000001</v>
      </c>
      <c r="W45" t="str">
        <f t="shared" ca="1" si="11"/>
        <v>-2.464-1.12i</v>
      </c>
      <c r="X45" t="str">
        <f t="shared" ca="1" si="12"/>
        <v>1.53-2.49i</v>
      </c>
      <c r="Y45" t="str">
        <f t="shared" ca="1" si="13"/>
        <v>-2.487-0.981i</v>
      </c>
      <c r="Z45" t="str">
        <f t="shared" ca="1" si="14"/>
        <v>-1.36+4.16i</v>
      </c>
      <c r="AA45" t="str">
        <f t="shared" ca="1" si="15"/>
        <v>-2.574-1.17i</v>
      </c>
      <c r="AB45" t="str">
        <f t="shared" ca="1" si="16"/>
        <v>1.4+0.979999999999999i</v>
      </c>
      <c r="AC45" t="str">
        <f t="shared" ca="1" si="17"/>
        <v>-0.887-8.561i</v>
      </c>
      <c r="AD45" t="str">
        <f t="shared" ca="1" si="18"/>
        <v>-5.2562-8.9736i</v>
      </c>
      <c r="AE45" t="str">
        <f t="shared" ca="1" si="19"/>
        <v>-0.7+1.54i</v>
      </c>
      <c r="AF45" t="str">
        <f t="shared" ca="1" si="20"/>
        <v>1.992+1.224i</v>
      </c>
      <c r="AG45" t="str">
        <f t="shared" ca="1" si="21"/>
        <v>1.435-2.05i</v>
      </c>
      <c r="AH45" t="str">
        <f t="shared" ca="1" si="22"/>
        <v>2.6+0.85i</v>
      </c>
      <c r="AI45" t="str">
        <f t="shared" ca="1" si="23"/>
        <v>1.626-2.088i</v>
      </c>
      <c r="AJ45" t="str">
        <f t="shared" ca="1" si="24"/>
        <v>-0.784+1.12i</v>
      </c>
      <c r="AK45" t="str">
        <f t="shared" ca="1" si="25"/>
        <v>-0.715+0.832i</v>
      </c>
      <c r="AL45" t="str">
        <f t="shared" ca="1" si="26"/>
        <v>-1.3325-0.1326i</v>
      </c>
      <c r="AM45" t="str">
        <f t="shared" ca="1" si="27"/>
        <v>-1.08+1.5i</v>
      </c>
      <c r="AN45" t="str">
        <f t="shared" ca="1" si="28"/>
        <v>1.792+1.664i</v>
      </c>
      <c r="AO45" t="str">
        <f t="shared" ca="1" si="29"/>
        <v>-1.51+0.88i</v>
      </c>
      <c r="AP45" t="str">
        <f t="shared" ca="1" si="30"/>
        <v>-1.4-1.3i</v>
      </c>
      <c r="AQ45" t="str">
        <f t="shared" ca="1" si="31"/>
        <v>2.096-1.808i</v>
      </c>
      <c r="AR45" t="str">
        <f t="shared" ca="1" si="32"/>
        <v>-1.08+1.032i</v>
      </c>
      <c r="AS45" t="str">
        <f t="shared" ca="1" si="33"/>
        <v>-0.414+6.12i</v>
      </c>
      <c r="AT45" t="str">
        <f t="shared" ca="1" si="34"/>
        <v>7.3764+9.1062i</v>
      </c>
      <c r="AU45" t="str">
        <f t="shared" ca="1" si="35"/>
        <v>2.55970000000001</v>
      </c>
      <c r="AV45">
        <f t="shared" ca="1" si="36"/>
        <v>2.5597000000000101</v>
      </c>
    </row>
    <row r="46" spans="9:48">
      <c r="I46">
        <f t="shared" si="1"/>
        <v>0.79999999999999916</v>
      </c>
      <c r="J46">
        <f t="shared" ca="1" si="2"/>
        <v>-4.5112999999999897</v>
      </c>
      <c r="K46">
        <f ca="1">$A$25-I46</f>
        <v>-9.9999999999999201E-2</v>
      </c>
      <c r="L46">
        <f ca="1">$B$26-I46</f>
        <v>0.50000000000000089</v>
      </c>
      <c r="M46">
        <f ca="1">$C$27-I46</f>
        <v>-1.899999999999999</v>
      </c>
      <c r="N46">
        <f ca="1">$D$28-I46</f>
        <v>-1.6999999999999991</v>
      </c>
      <c r="O46" t="str">
        <f t="shared" ca="1" si="3"/>
        <v>1.615</v>
      </c>
      <c r="P46" t="str">
        <f t="shared" ca="1" si="4"/>
        <v>2.13+0.51i</v>
      </c>
      <c r="Q46" t="str">
        <f t="shared" ca="1" si="5"/>
        <v>2.13-0.51i</v>
      </c>
      <c r="R46" t="str">
        <f t="shared" ca="1" si="6"/>
        <v>-3.895</v>
      </c>
      <c r="S46" t="str">
        <f t="shared" ca="1" si="7"/>
        <v>1.17-2.77555756156289E-17i</v>
      </c>
      <c r="T46" t="str">
        <f t="shared" ca="1" si="8"/>
        <v>-1.7</v>
      </c>
      <c r="U46" t="str">
        <f t="shared" ca="1" si="9"/>
        <v>10.3+2.77555756156289E-17i</v>
      </c>
      <c r="V46" t="str">
        <f t="shared" ca="1" si="10"/>
        <v>-1.02999999999999-2.77555756156287E-18i</v>
      </c>
      <c r="W46" t="str">
        <f t="shared" ca="1" si="11"/>
        <v>-3.553-1.615i</v>
      </c>
      <c r="X46" t="str">
        <f t="shared" ca="1" si="12"/>
        <v>1.53-2.49i</v>
      </c>
      <c r="Y46" t="str">
        <f t="shared" ca="1" si="13"/>
        <v>-2.487-0.981i</v>
      </c>
      <c r="Z46" t="str">
        <f t="shared" ca="1" si="14"/>
        <v>-1.615+4.94i</v>
      </c>
      <c r="AA46" t="str">
        <f t="shared" ca="1" si="15"/>
        <v>-2.574-1.17i</v>
      </c>
      <c r="AB46" t="str">
        <f t="shared" ca="1" si="16"/>
        <v>1.7+1.19i</v>
      </c>
      <c r="AC46" t="str">
        <f t="shared" ca="1" si="17"/>
        <v>-2.021-10.046i</v>
      </c>
      <c r="AD46" t="str">
        <f t="shared" ca="1" si="18"/>
        <v>-7.2461-10.0401i</v>
      </c>
      <c r="AE46" t="str">
        <f t="shared" ca="1" si="19"/>
        <v>-0.85+1.87i</v>
      </c>
      <c r="AF46" t="str">
        <f t="shared" ca="1" si="20"/>
        <v>1.245+0.765000000000001i</v>
      </c>
      <c r="AG46" t="str">
        <f t="shared" ca="1" si="21"/>
        <v>1.435-2.05i</v>
      </c>
      <c r="AH46" t="str">
        <f t="shared" ca="1" si="22"/>
        <v>2.6+0.85i</v>
      </c>
      <c r="AI46" t="str">
        <f t="shared" ca="1" si="23"/>
        <v>1.626-2.088i</v>
      </c>
      <c r="AJ46" t="str">
        <f t="shared" ca="1" si="24"/>
        <v>-0.595000000000001+0.850000000000001i</v>
      </c>
      <c r="AK46" t="str">
        <f t="shared" ca="1" si="25"/>
        <v>-1.801+0.973i</v>
      </c>
      <c r="AL46" t="str">
        <f t="shared" ca="1" si="26"/>
        <v>-2.2337-1.1199i</v>
      </c>
      <c r="AM46" t="str">
        <f t="shared" ca="1" si="27"/>
        <v>-1.08+1.5i</v>
      </c>
      <c r="AN46" t="str">
        <f t="shared" ca="1" si="28"/>
        <v>1.33+1.235i</v>
      </c>
      <c r="AO46" t="str">
        <f t="shared" ca="1" si="29"/>
        <v>-1.51+0.88i</v>
      </c>
      <c r="AP46" t="str">
        <f t="shared" ca="1" si="30"/>
        <v>-1.4-1.3i</v>
      </c>
      <c r="AQ46" t="str">
        <f t="shared" ca="1" si="31"/>
        <v>2.489-2.147i</v>
      </c>
      <c r="AR46" t="str">
        <f t="shared" ca="1" si="32"/>
        <v>-0.675000000000001+0.645000000000001i</v>
      </c>
      <c r="AS46" t="str">
        <f t="shared" ca="1" si="33"/>
        <v>-1.674+6.417i</v>
      </c>
      <c r="AT46" t="str">
        <f t="shared" ca="1" si="34"/>
        <v>5.9985+11.16i</v>
      </c>
      <c r="AU46" t="str">
        <f t="shared" ca="1" si="35"/>
        <v>-4.51129999999999</v>
      </c>
      <c r="AV46">
        <f t="shared" ca="1" si="36"/>
        <v>-4.5112999999999897</v>
      </c>
    </row>
    <row r="47" spans="9:48">
      <c r="I47">
        <f t="shared" si="1"/>
        <v>1.0999999999999992</v>
      </c>
      <c r="J47">
        <f t="shared" ca="1" si="2"/>
        <v>-13.411099999999999</v>
      </c>
      <c r="K47">
        <f ca="1">$A$25-I47</f>
        <v>-0.39999999999999925</v>
      </c>
      <c r="L47">
        <f ca="1">$B$26-I47</f>
        <v>0.20000000000000084</v>
      </c>
      <c r="M47">
        <f ca="1">$C$27-I47</f>
        <v>-2.1999999999999993</v>
      </c>
      <c r="N47">
        <f ca="1">$D$28-I47</f>
        <v>-1.9999999999999991</v>
      </c>
      <c r="O47" t="str">
        <f t="shared" ca="1" si="3"/>
        <v>0.880000000000003</v>
      </c>
      <c r="P47" t="str">
        <f t="shared" ca="1" si="4"/>
        <v>2.13+0.51i</v>
      </c>
      <c r="Q47" t="str">
        <f t="shared" ca="1" si="5"/>
        <v>2.13-0.51i</v>
      </c>
      <c r="R47" t="str">
        <f t="shared" ca="1" si="6"/>
        <v>-4.51+2.22044604925031E-16i</v>
      </c>
      <c r="S47" t="str">
        <f t="shared" ca="1" si="7"/>
        <v>0.468000000000002</v>
      </c>
      <c r="T47" t="str">
        <f t="shared" ca="1" si="8"/>
        <v>-2</v>
      </c>
      <c r="U47" t="str">
        <f t="shared" ca="1" si="9"/>
        <v>11.182-2.22044604925031E-16i</v>
      </c>
      <c r="V47" t="str">
        <f t="shared" ca="1" si="10"/>
        <v>-4.47279999999999+8.88178419700122E-17i</v>
      </c>
      <c r="W47" t="str">
        <f t="shared" ca="1" si="11"/>
        <v>-4.84-2.2i</v>
      </c>
      <c r="X47" t="str">
        <f t="shared" ca="1" si="12"/>
        <v>1.53-2.49i</v>
      </c>
      <c r="Y47" t="str">
        <f t="shared" ca="1" si="13"/>
        <v>-2.487-0.981i</v>
      </c>
      <c r="Z47" t="str">
        <f t="shared" ca="1" si="14"/>
        <v>-1.87+5.72i</v>
      </c>
      <c r="AA47" t="str">
        <f t="shared" ca="1" si="15"/>
        <v>-2.574-1.17i</v>
      </c>
      <c r="AB47" t="str">
        <f t="shared" ca="1" si="16"/>
        <v>2+1.4i</v>
      </c>
      <c r="AC47" t="str">
        <f t="shared" ca="1" si="17"/>
        <v>-3.353-11.621i</v>
      </c>
      <c r="AD47" t="str">
        <f t="shared" ca="1" si="18"/>
        <v>-9.4988-11.1066i</v>
      </c>
      <c r="AE47" t="str">
        <f t="shared" ca="1" si="19"/>
        <v>-1+2.2i</v>
      </c>
      <c r="AF47" t="str">
        <f t="shared" ca="1" si="20"/>
        <v>0.498000000000002+0.306000000000001i</v>
      </c>
      <c r="AG47" t="str">
        <f t="shared" ca="1" si="21"/>
        <v>1.435-2.05i</v>
      </c>
      <c r="AH47" t="str">
        <f t="shared" ca="1" si="22"/>
        <v>2.6+0.85i</v>
      </c>
      <c r="AI47" t="str">
        <f t="shared" ca="1" si="23"/>
        <v>1.626-2.088i</v>
      </c>
      <c r="AJ47" t="str">
        <f t="shared" ca="1" si="24"/>
        <v>-0.280000000000001+0.400000000000002i</v>
      </c>
      <c r="AK47" t="str">
        <f t="shared" ca="1" si="25"/>
        <v>-3.013+1.294i</v>
      </c>
      <c r="AL47" t="str">
        <f t="shared" ca="1" si="26"/>
        <v>-3.4031-2.1072i</v>
      </c>
      <c r="AM47" t="str">
        <f t="shared" ca="1" si="27"/>
        <v>-1.08+1.5i</v>
      </c>
      <c r="AN47" t="str">
        <f t="shared" ca="1" si="28"/>
        <v>0.616000000000002+0.572000000000002i</v>
      </c>
      <c r="AO47" t="str">
        <f t="shared" ca="1" si="29"/>
        <v>-1.51+0.88i</v>
      </c>
      <c r="AP47" t="str">
        <f t="shared" ca="1" si="30"/>
        <v>-1.4-1.3i</v>
      </c>
      <c r="AQ47" t="str">
        <f t="shared" ca="1" si="31"/>
        <v>2.882-2.486i</v>
      </c>
      <c r="AR47" t="str">
        <f t="shared" ca="1" si="32"/>
        <v>-0.270000000000001+0.258000000000001i</v>
      </c>
      <c r="AS47" t="str">
        <f t="shared" ca="1" si="33"/>
        <v>-3.186+6.48i</v>
      </c>
      <c r="AT47" t="str">
        <f t="shared" ca="1" si="34"/>
        <v>3.9636+13.2138i</v>
      </c>
      <c r="AU47" t="str">
        <f t="shared" ca="1" si="35"/>
        <v>-13.4111</v>
      </c>
      <c r="AV47">
        <f t="shared" ca="1" si="36"/>
        <v>-13.411099999999999</v>
      </c>
    </row>
    <row r="48" spans="9:48">
      <c r="I48">
        <f t="shared" si="1"/>
        <v>1.3999999999999992</v>
      </c>
      <c r="J48">
        <f t="shared" ca="1" si="2"/>
        <v>-23.524100000000001</v>
      </c>
      <c r="K48">
        <f ca="1">$A$25-I48</f>
        <v>-0.69999999999999929</v>
      </c>
      <c r="L48">
        <f ca="1">$B$26-I48</f>
        <v>-9.9999999999999201E-2</v>
      </c>
      <c r="M48">
        <f ca="1">$C$27-I48</f>
        <v>-2.4999999999999991</v>
      </c>
      <c r="N48">
        <f ca="1">$D$28-I48</f>
        <v>-2.2999999999999989</v>
      </c>
      <c r="O48" t="str">
        <f t="shared" ca="1" si="3"/>
        <v>-0.574999999999995</v>
      </c>
      <c r="P48" t="str">
        <f t="shared" ca="1" si="4"/>
        <v>2.13+0.51i</v>
      </c>
      <c r="Q48" t="str">
        <f t="shared" ca="1" si="5"/>
        <v>2.13-0.51i</v>
      </c>
      <c r="R48" t="str">
        <f t="shared" ca="1" si="6"/>
        <v>-5.125</v>
      </c>
      <c r="S48" t="str">
        <f t="shared" ca="1" si="7"/>
        <v>-0.233999999999998</v>
      </c>
      <c r="T48" t="str">
        <f t="shared" ca="1" si="8"/>
        <v>-2.3</v>
      </c>
      <c r="U48" t="str">
        <f t="shared" ca="1" si="9"/>
        <v>11.344</v>
      </c>
      <c r="V48" t="str">
        <f t="shared" ca="1" si="10"/>
        <v>-7.94079999999999</v>
      </c>
      <c r="W48" t="str">
        <f t="shared" ca="1" si="11"/>
        <v>-6.32499999999999-2.875i</v>
      </c>
      <c r="X48" t="str">
        <f t="shared" ca="1" si="12"/>
        <v>1.53-2.49i</v>
      </c>
      <c r="Y48" t="str">
        <f t="shared" ca="1" si="13"/>
        <v>-2.487-0.981i</v>
      </c>
      <c r="Z48" t="str">
        <f t="shared" ca="1" si="14"/>
        <v>-2.125+6.5i</v>
      </c>
      <c r="AA48" t="str">
        <f t="shared" ca="1" si="15"/>
        <v>-2.574-1.17i</v>
      </c>
      <c r="AB48" t="str">
        <f t="shared" ca="1" si="16"/>
        <v>2.3+1.61i</v>
      </c>
      <c r="AC48" t="str">
        <f t="shared" ca="1" si="17"/>
        <v>-4.88299999999999-13.286i</v>
      </c>
      <c r="AD48" t="str">
        <f t="shared" ca="1" si="18"/>
        <v>-12.0143-12.1731i</v>
      </c>
      <c r="AE48" t="str">
        <f t="shared" ca="1" si="19"/>
        <v>-1.15+2.53i</v>
      </c>
      <c r="AF48" t="str">
        <f t="shared" ca="1" si="20"/>
        <v>-0.248999999999998-0.152999999999999i</v>
      </c>
      <c r="AG48" t="str">
        <f t="shared" ca="1" si="21"/>
        <v>1.435-2.05i</v>
      </c>
      <c r="AH48" t="str">
        <f t="shared" ca="1" si="22"/>
        <v>2.6+0.85i</v>
      </c>
      <c r="AI48" t="str">
        <f t="shared" ca="1" si="23"/>
        <v>1.626-2.088i</v>
      </c>
      <c r="AJ48" t="str">
        <f t="shared" ca="1" si="24"/>
        <v>0.160999999999999-0.229999999999998i</v>
      </c>
      <c r="AK48" t="str">
        <f t="shared" ca="1" si="25"/>
        <v>-4.351+1.795i</v>
      </c>
      <c r="AL48" t="str">
        <f t="shared" ca="1" si="26"/>
        <v>-4.8407-3.0945i</v>
      </c>
      <c r="AM48" t="str">
        <f t="shared" ca="1" si="27"/>
        <v>-1.08+1.5i</v>
      </c>
      <c r="AN48" t="str">
        <f t="shared" ca="1" si="28"/>
        <v>-0.349999999999997-0.324999999999997i</v>
      </c>
      <c r="AO48" t="str">
        <f t="shared" ca="1" si="29"/>
        <v>-1.51+0.88i</v>
      </c>
      <c r="AP48" t="str">
        <f t="shared" ca="1" si="30"/>
        <v>-1.4-1.3i</v>
      </c>
      <c r="AQ48" t="str">
        <f t="shared" ca="1" si="31"/>
        <v>3.275-2.825i</v>
      </c>
      <c r="AR48" t="str">
        <f t="shared" ca="1" si="32"/>
        <v>0.134999999999999-0.128999999999999i</v>
      </c>
      <c r="AS48" t="str">
        <f t="shared" ca="1" si="33"/>
        <v>-4.95+6.309i</v>
      </c>
      <c r="AT48" t="str">
        <f t="shared" ca="1" si="34"/>
        <v>1.2717+15.2676i</v>
      </c>
      <c r="AU48" t="str">
        <f t="shared" ca="1" si="35"/>
        <v>-23.5241</v>
      </c>
      <c r="AV48">
        <f t="shared" ca="1" si="36"/>
        <v>-23.524100000000001</v>
      </c>
    </row>
    <row r="49" spans="9:48">
      <c r="I49">
        <f t="shared" si="1"/>
        <v>1.6999999999999993</v>
      </c>
      <c r="J49">
        <f t="shared" ca="1" si="2"/>
        <v>-34.040300000000002</v>
      </c>
      <c r="K49">
        <f ca="1">$A$25-I49</f>
        <v>-0.99999999999999933</v>
      </c>
      <c r="L49">
        <f ca="1">$B$26-I49</f>
        <v>-0.39999999999999925</v>
      </c>
      <c r="M49">
        <f ca="1">$C$27-I49</f>
        <v>-2.7999999999999989</v>
      </c>
      <c r="N49">
        <f ca="1">$D$28-I49</f>
        <v>-2.5999999999999992</v>
      </c>
      <c r="O49" t="str">
        <f t="shared" ca="1" si="3"/>
        <v>-2.91199999999999</v>
      </c>
      <c r="P49" t="str">
        <f t="shared" ca="1" si="4"/>
        <v>2.13+0.51i</v>
      </c>
      <c r="Q49" t="str">
        <f t="shared" ca="1" si="5"/>
        <v>2.13-0.51i</v>
      </c>
      <c r="R49" t="str">
        <f t="shared" ca="1" si="6"/>
        <v>-5.74</v>
      </c>
      <c r="S49" t="str">
        <f t="shared" ca="1" si="7"/>
        <v>-0.935999999999998</v>
      </c>
      <c r="T49" t="str">
        <f t="shared" ca="1" si="8"/>
        <v>-2.6</v>
      </c>
      <c r="U49" t="str">
        <f t="shared" ca="1" si="9"/>
        <v>10.624</v>
      </c>
      <c r="V49" t="str">
        <f t="shared" ca="1" si="10"/>
        <v>-10.624</v>
      </c>
      <c r="W49" t="str">
        <f t="shared" ca="1" si="11"/>
        <v>-8.008-3.64i</v>
      </c>
      <c r="X49" t="str">
        <f t="shared" ca="1" si="12"/>
        <v>1.53-2.49i</v>
      </c>
      <c r="Y49" t="str">
        <f t="shared" ca="1" si="13"/>
        <v>-2.487-0.981i</v>
      </c>
      <c r="Z49" t="str">
        <f t="shared" ca="1" si="14"/>
        <v>-2.38+7.28i</v>
      </c>
      <c r="AA49" t="str">
        <f t="shared" ca="1" si="15"/>
        <v>-2.574-1.17i</v>
      </c>
      <c r="AB49" t="str">
        <f t="shared" ca="1" si="16"/>
        <v>2.6+1.82i</v>
      </c>
      <c r="AC49" t="str">
        <f t="shared" ca="1" si="17"/>
        <v>-6.611-15.041i</v>
      </c>
      <c r="AD49" t="str">
        <f t="shared" ca="1" si="18"/>
        <v>-14.7926-13.2396i</v>
      </c>
      <c r="AE49" t="str">
        <f t="shared" ca="1" si="19"/>
        <v>-1.3+2.86i</v>
      </c>
      <c r="AF49" t="str">
        <f t="shared" ca="1" si="20"/>
        <v>-0.995999999999998-0.611999999999999i</v>
      </c>
      <c r="AG49" t="str">
        <f t="shared" ca="1" si="21"/>
        <v>1.435-2.05i</v>
      </c>
      <c r="AH49" t="str">
        <f t="shared" ca="1" si="22"/>
        <v>2.6+0.85i</v>
      </c>
      <c r="AI49" t="str">
        <f t="shared" ca="1" si="23"/>
        <v>1.626-2.088i</v>
      </c>
      <c r="AJ49" t="str">
        <f t="shared" ca="1" si="24"/>
        <v>0.727999999999998-1.04i</v>
      </c>
      <c r="AK49" t="str">
        <f t="shared" ca="1" si="25"/>
        <v>-5.815+2.476i</v>
      </c>
      <c r="AL49" t="str">
        <f t="shared" ca="1" si="26"/>
        <v>-6.5465-4.0818i</v>
      </c>
      <c r="AM49" t="str">
        <f t="shared" ca="1" si="27"/>
        <v>-1.08+1.5i</v>
      </c>
      <c r="AN49" t="str">
        <f t="shared" ca="1" si="28"/>
        <v>-1.568-1.456i</v>
      </c>
      <c r="AO49" t="str">
        <f t="shared" ca="1" si="29"/>
        <v>-1.51+0.88i</v>
      </c>
      <c r="AP49" t="str">
        <f t="shared" ca="1" si="30"/>
        <v>-1.4-1.3i</v>
      </c>
      <c r="AQ49" t="str">
        <f t="shared" ca="1" si="31"/>
        <v>3.668-3.164i</v>
      </c>
      <c r="AR49" t="str">
        <f t="shared" ca="1" si="32"/>
        <v>0.539999999999999-0.515999999999999i</v>
      </c>
      <c r="AS49" t="str">
        <f t="shared" ca="1" si="33"/>
        <v>-6.966+5.904i</v>
      </c>
      <c r="AT49" t="str">
        <f t="shared" ca="1" si="34"/>
        <v>-2.0772+17.3214i</v>
      </c>
      <c r="AU49" t="str">
        <f t="shared" ca="1" si="35"/>
        <v>-34.0403</v>
      </c>
      <c r="AV49">
        <f t="shared" ca="1" si="36"/>
        <v>-34.040300000000002</v>
      </c>
    </row>
    <row r="50" spans="9:48">
      <c r="I50">
        <f t="shared" si="1"/>
        <v>1.9999999999999993</v>
      </c>
      <c r="J50">
        <f t="shared" ca="1" si="2"/>
        <v>-43.955300000000001</v>
      </c>
      <c r="K50">
        <f ca="1">$A$25-I50</f>
        <v>-1.2999999999999994</v>
      </c>
      <c r="L50">
        <f ca="1">$B$26-I50</f>
        <v>-0.69999999999999929</v>
      </c>
      <c r="M50">
        <f ca="1">$C$27-I50</f>
        <v>-3.0999999999999992</v>
      </c>
      <c r="N50">
        <f ca="1">$D$28-I50</f>
        <v>-2.8999999999999995</v>
      </c>
      <c r="O50" t="str">
        <f t="shared" ca="1" si="3"/>
        <v>-6.29299999999999</v>
      </c>
      <c r="P50" t="str">
        <f t="shared" ca="1" si="4"/>
        <v>2.13+0.51i</v>
      </c>
      <c r="Q50" t="str">
        <f t="shared" ca="1" si="5"/>
        <v>2.13-0.51i</v>
      </c>
      <c r="R50" t="str">
        <f t="shared" ca="1" si="6"/>
        <v>-6.355-4.44089209850063E-16i</v>
      </c>
      <c r="S50" t="str">
        <f t="shared" ca="1" si="7"/>
        <v>-1.638</v>
      </c>
      <c r="T50" t="str">
        <f t="shared" ca="1" si="8"/>
        <v>-2.9</v>
      </c>
      <c r="U50" t="str">
        <f t="shared" ca="1" si="9"/>
        <v>8.86000000000001+4.44089209850063E-16i</v>
      </c>
      <c r="V50" t="str">
        <f t="shared" ca="1" si="10"/>
        <v>-11.518-5.77315972805082E-16i</v>
      </c>
      <c r="W50" t="str">
        <f t="shared" ca="1" si="11"/>
        <v>-9.889-4.495i</v>
      </c>
      <c r="X50" t="str">
        <f t="shared" ca="1" si="12"/>
        <v>1.53-2.49i</v>
      </c>
      <c r="Y50" t="str">
        <f t="shared" ca="1" si="13"/>
        <v>-2.487-0.981i</v>
      </c>
      <c r="Z50" t="str">
        <f t="shared" ca="1" si="14"/>
        <v>-2.635+8.06i</v>
      </c>
      <c r="AA50" t="str">
        <f t="shared" ca="1" si="15"/>
        <v>-2.574-1.17i</v>
      </c>
      <c r="AB50" t="str">
        <f t="shared" ca="1" si="16"/>
        <v>2.9+2.03i</v>
      </c>
      <c r="AC50" t="str">
        <f t="shared" ca="1" si="17"/>
        <v>-8.537-16.886i</v>
      </c>
      <c r="AD50" t="str">
        <f t="shared" ca="1" si="18"/>
        <v>-17.8337-14.3061i</v>
      </c>
      <c r="AE50" t="str">
        <f t="shared" ca="1" si="19"/>
        <v>-1.45+3.19i</v>
      </c>
      <c r="AF50" t="str">
        <f t="shared" ca="1" si="20"/>
        <v>-1.743-1.071i</v>
      </c>
      <c r="AG50" t="str">
        <f t="shared" ca="1" si="21"/>
        <v>1.435-2.05i</v>
      </c>
      <c r="AH50" t="str">
        <f t="shared" ca="1" si="22"/>
        <v>2.6+0.85i</v>
      </c>
      <c r="AI50" t="str">
        <f t="shared" ca="1" si="23"/>
        <v>1.626-2.088i</v>
      </c>
      <c r="AJ50" t="str">
        <f t="shared" ca="1" si="24"/>
        <v>1.421-2.03i</v>
      </c>
      <c r="AK50" t="str">
        <f t="shared" ca="1" si="25"/>
        <v>-7.405+3.337i</v>
      </c>
      <c r="AL50" t="str">
        <f t="shared" ca="1" si="26"/>
        <v>-8.5205-5.0691i</v>
      </c>
      <c r="AM50" t="str">
        <f t="shared" ca="1" si="27"/>
        <v>-1.08+1.5i</v>
      </c>
      <c r="AN50" t="str">
        <f t="shared" ca="1" si="28"/>
        <v>-3.038-2.821i</v>
      </c>
      <c r="AO50" t="str">
        <f t="shared" ca="1" si="29"/>
        <v>-1.51+0.88i</v>
      </c>
      <c r="AP50" t="str">
        <f t="shared" ca="1" si="30"/>
        <v>-1.4-1.3i</v>
      </c>
      <c r="AQ50" t="str">
        <f t="shared" ca="1" si="31"/>
        <v>4.061-3.503i</v>
      </c>
      <c r="AR50" t="str">
        <f t="shared" ca="1" si="32"/>
        <v>0.944999999999999-0.902999999999999i</v>
      </c>
      <c r="AS50" t="str">
        <f t="shared" ca="1" si="33"/>
        <v>-9.234+5.265i</v>
      </c>
      <c r="AT50" t="str">
        <f t="shared" ca="1" si="34"/>
        <v>-6.0831+19.3752i</v>
      </c>
      <c r="AU50" t="str">
        <f t="shared" ca="1" si="35"/>
        <v>-43.9553</v>
      </c>
      <c r="AV50">
        <f t="shared" ca="1" si="36"/>
        <v>-43.955300000000001</v>
      </c>
    </row>
    <row r="51" spans="9:48">
      <c r="I51">
        <f t="shared" si="1"/>
        <v>2.2999999999999994</v>
      </c>
      <c r="J51">
        <f t="shared" ca="1" si="2"/>
        <v>-52.070300000000003</v>
      </c>
      <c r="K51">
        <f ca="1">$A$25-I51</f>
        <v>-1.5999999999999994</v>
      </c>
      <c r="L51">
        <f ca="1">$B$26-I51</f>
        <v>-0.99999999999999933</v>
      </c>
      <c r="M51">
        <f ca="1">$C$27-I51</f>
        <v>-3.3999999999999995</v>
      </c>
      <c r="N51">
        <f ca="1">$D$28-I51</f>
        <v>-3.1999999999999993</v>
      </c>
      <c r="O51" t="str">
        <f t="shared" ca="1" si="3"/>
        <v>-10.88</v>
      </c>
      <c r="P51" t="str">
        <f t="shared" ca="1" si="4"/>
        <v>2.13+0.51i</v>
      </c>
      <c r="Q51" t="str">
        <f t="shared" ca="1" si="5"/>
        <v>2.13-0.51i</v>
      </c>
      <c r="R51" t="str">
        <f t="shared" ca="1" si="6"/>
        <v>-6.97+4.44089209850063E-16i</v>
      </c>
      <c r="S51" t="str">
        <f t="shared" ca="1" si="7"/>
        <v>-2.34-1.11022302462516E-16i</v>
      </c>
      <c r="T51" t="str">
        <f t="shared" ca="1" si="8"/>
        <v>-3.2</v>
      </c>
      <c r="U51" t="str">
        <f t="shared" ca="1" si="9"/>
        <v>5.89-3.33066907387547E-16i</v>
      </c>
      <c r="V51" t="str">
        <f t="shared" ca="1" si="10"/>
        <v>-9.424+5.32907051820075E-16i</v>
      </c>
      <c r="W51" t="str">
        <f t="shared" ca="1" si="11"/>
        <v>-11.968-5.44i</v>
      </c>
      <c r="X51" t="str">
        <f t="shared" ca="1" si="12"/>
        <v>1.53-2.49i</v>
      </c>
      <c r="Y51" t="str">
        <f t="shared" ca="1" si="13"/>
        <v>-2.487-0.981i</v>
      </c>
      <c r="Z51" t="str">
        <f t="shared" ca="1" si="14"/>
        <v>-2.89+8.84i</v>
      </c>
      <c r="AA51" t="str">
        <f t="shared" ca="1" si="15"/>
        <v>-2.574-1.17i</v>
      </c>
      <c r="AB51" t="str">
        <f t="shared" ca="1" si="16"/>
        <v>3.2+2.24i</v>
      </c>
      <c r="AC51" t="str">
        <f t="shared" ca="1" si="17"/>
        <v>-10.661-18.821i</v>
      </c>
      <c r="AD51" t="str">
        <f t="shared" ca="1" si="18"/>
        <v>-21.1376-15.3726i</v>
      </c>
      <c r="AE51" t="str">
        <f t="shared" ca="1" si="19"/>
        <v>-1.6+3.52i</v>
      </c>
      <c r="AF51" t="str">
        <f t="shared" ca="1" si="20"/>
        <v>-2.49-1.53i</v>
      </c>
      <c r="AG51" t="str">
        <f t="shared" ca="1" si="21"/>
        <v>1.435-2.05i</v>
      </c>
      <c r="AH51" t="str">
        <f t="shared" ca="1" si="22"/>
        <v>2.6+0.85i</v>
      </c>
      <c r="AI51" t="str">
        <f t="shared" ca="1" si="23"/>
        <v>1.626-2.088i</v>
      </c>
      <c r="AJ51" t="str">
        <f t="shared" ca="1" si="24"/>
        <v>2.24-3.2i</v>
      </c>
      <c r="AK51" t="str">
        <f t="shared" ca="1" si="25"/>
        <v>-9.121+4.378i</v>
      </c>
      <c r="AL51" t="str">
        <f t="shared" ca="1" si="26"/>
        <v>-10.7627-6.0564i</v>
      </c>
      <c r="AM51" t="str">
        <f t="shared" ca="1" si="27"/>
        <v>-1.08+1.5i</v>
      </c>
      <c r="AN51" t="str">
        <f t="shared" ca="1" si="28"/>
        <v>-4.76-4.42i</v>
      </c>
      <c r="AO51" t="str">
        <f t="shared" ca="1" si="29"/>
        <v>-1.51+0.88i</v>
      </c>
      <c r="AP51" t="str">
        <f t="shared" ca="1" si="30"/>
        <v>-1.4-1.3i</v>
      </c>
      <c r="AQ51" t="str">
        <f t="shared" ca="1" si="31"/>
        <v>4.454-3.842i</v>
      </c>
      <c r="AR51" t="str">
        <f t="shared" ca="1" si="32"/>
        <v>1.35-1.29i</v>
      </c>
      <c r="AS51" t="str">
        <f t="shared" ca="1" si="33"/>
        <v>-11.754+4.392i</v>
      </c>
      <c r="AT51" t="str">
        <f t="shared" ca="1" si="34"/>
        <v>-10.746+21.429i</v>
      </c>
      <c r="AU51" t="str">
        <f t="shared" ca="1" si="35"/>
        <v>-52.0703-3.5527136788005E-15i</v>
      </c>
      <c r="AV51">
        <f t="shared" ca="1" si="36"/>
        <v>-52.070300000000003</v>
      </c>
    </row>
    <row r="52" spans="9:48">
      <c r="I52">
        <f t="shared" si="1"/>
        <v>2.5999999999999992</v>
      </c>
      <c r="J52">
        <f t="shared" ca="1" si="2"/>
        <v>-56.992100000000001</v>
      </c>
      <c r="K52">
        <f ca="1">$A$25-I52</f>
        <v>-1.8999999999999992</v>
      </c>
      <c r="L52">
        <f ca="1">$B$26-I52</f>
        <v>-1.2999999999999992</v>
      </c>
      <c r="M52">
        <f ca="1">$C$27-I52</f>
        <v>-3.6999999999999993</v>
      </c>
      <c r="N52">
        <f ca="1">$D$28-I52</f>
        <v>-3.4999999999999991</v>
      </c>
      <c r="O52" t="str">
        <f t="shared" ca="1" si="3"/>
        <v>-16.835</v>
      </c>
      <c r="P52" t="str">
        <f t="shared" ca="1" si="4"/>
        <v>2.13+0.51i</v>
      </c>
      <c r="Q52" t="str">
        <f t="shared" ca="1" si="5"/>
        <v>2.13-0.51i</v>
      </c>
      <c r="R52" t="str">
        <f t="shared" ca="1" si="6"/>
        <v>-7.585-4.44089209850063E-16i</v>
      </c>
      <c r="S52" t="str">
        <f t="shared" ca="1" si="7"/>
        <v>-3.042</v>
      </c>
      <c r="T52" t="str">
        <f t="shared" ca="1" si="8"/>
        <v>-3.5</v>
      </c>
      <c r="U52" t="str">
        <f t="shared" ca="1" si="9"/>
        <v>1.552+4.44089209850063E-16i</v>
      </c>
      <c r="V52" t="str">
        <f t="shared" ca="1" si="10"/>
        <v>-2.9488-8.43769498715119E-16i</v>
      </c>
      <c r="W52" t="str">
        <f t="shared" ca="1" si="11"/>
        <v>-14.245-6.475i</v>
      </c>
      <c r="X52" t="str">
        <f t="shared" ca="1" si="12"/>
        <v>1.53-2.49i</v>
      </c>
      <c r="Y52" t="str">
        <f t="shared" ca="1" si="13"/>
        <v>-2.487-0.981i</v>
      </c>
      <c r="Z52" t="str">
        <f t="shared" ca="1" si="14"/>
        <v>-3.145+9.62i</v>
      </c>
      <c r="AA52" t="str">
        <f t="shared" ca="1" si="15"/>
        <v>-2.574-1.17i</v>
      </c>
      <c r="AB52" t="str">
        <f t="shared" ca="1" si="16"/>
        <v>3.5+2.45i</v>
      </c>
      <c r="AC52" t="str">
        <f t="shared" ca="1" si="17"/>
        <v>-12.983-20.846i</v>
      </c>
      <c r="AD52" t="str">
        <f t="shared" ca="1" si="18"/>
        <v>-24.7043-16.4391i</v>
      </c>
      <c r="AE52" t="str">
        <f t="shared" ca="1" si="19"/>
        <v>-1.75+3.85i</v>
      </c>
      <c r="AF52" t="str">
        <f t="shared" ca="1" si="20"/>
        <v>-3.237-1.989i</v>
      </c>
      <c r="AG52" t="str">
        <f t="shared" ca="1" si="21"/>
        <v>1.435-2.05i</v>
      </c>
      <c r="AH52" t="str">
        <f t="shared" ca="1" si="22"/>
        <v>2.6+0.85i</v>
      </c>
      <c r="AI52" t="str">
        <f t="shared" ca="1" si="23"/>
        <v>1.626-2.088i</v>
      </c>
      <c r="AJ52" t="str">
        <f t="shared" ca="1" si="24"/>
        <v>3.185-4.55i</v>
      </c>
      <c r="AK52" t="str">
        <f t="shared" ca="1" si="25"/>
        <v>-10.963+5.599i</v>
      </c>
      <c r="AL52" t="str">
        <f t="shared" ca="1" si="26"/>
        <v>-13.2731-7.0437i</v>
      </c>
      <c r="AM52" t="str">
        <f t="shared" ca="1" si="27"/>
        <v>-1.08+1.5i</v>
      </c>
      <c r="AN52" t="str">
        <f t="shared" ca="1" si="28"/>
        <v>-6.73399999999999-6.25299999999999i</v>
      </c>
      <c r="AO52" t="str">
        <f t="shared" ca="1" si="29"/>
        <v>-1.51+0.88i</v>
      </c>
      <c r="AP52" t="str">
        <f t="shared" ca="1" si="30"/>
        <v>-1.4-1.3i</v>
      </c>
      <c r="AQ52" t="str">
        <f t="shared" ca="1" si="31"/>
        <v>4.847-4.181i</v>
      </c>
      <c r="AR52" t="str">
        <f t="shared" ca="1" si="32"/>
        <v>1.755-1.677i</v>
      </c>
      <c r="AS52" t="str">
        <f t="shared" ca="1" si="33"/>
        <v>-14.526+3.28500000000001i</v>
      </c>
      <c r="AT52" t="str">
        <f t="shared" ca="1" si="34"/>
        <v>-16.0659+23.4828i</v>
      </c>
      <c r="AU52" t="str">
        <f t="shared" ca="1" si="35"/>
        <v>-56.9921</v>
      </c>
      <c r="AV52">
        <f t="shared" ca="1" si="36"/>
        <v>-56.992100000000001</v>
      </c>
    </row>
    <row r="53" spans="9:48">
      <c r="I53">
        <f t="shared" si="1"/>
        <v>2.899999999999999</v>
      </c>
      <c r="J53">
        <f t="shared" ca="1" si="2"/>
        <v>-57.133099999999999</v>
      </c>
      <c r="K53">
        <f ca="1">$A$25-I53</f>
        <v>-2.1999999999999993</v>
      </c>
      <c r="L53">
        <f ca="1">$B$26-I53</f>
        <v>-1.599999999999999</v>
      </c>
      <c r="M53">
        <f ca="1">$C$27-I53</f>
        <v>-3.9999999999999991</v>
      </c>
      <c r="N53">
        <f ca="1">$D$28-I53</f>
        <v>-3.7999999999999989</v>
      </c>
      <c r="O53" t="str">
        <f t="shared" ca="1" si="3"/>
        <v>-24.32</v>
      </c>
      <c r="P53" t="str">
        <f t="shared" ca="1" si="4"/>
        <v>2.13+0.51i</v>
      </c>
      <c r="Q53" t="str">
        <f t="shared" ca="1" si="5"/>
        <v>2.13-0.51i</v>
      </c>
      <c r="R53" t="str">
        <f t="shared" ca="1" si="6"/>
        <v>-8.2-4.44089209850063E-16i</v>
      </c>
      <c r="S53" t="str">
        <f t="shared" ca="1" si="7"/>
        <v>-3.744</v>
      </c>
      <c r="T53" t="str">
        <f t="shared" ca="1" si="8"/>
        <v>-3.8</v>
      </c>
      <c r="U53" t="str">
        <f t="shared" ca="1" si="9"/>
        <v>-4.316+4.44089209850063E-16i</v>
      </c>
      <c r="V53" t="str">
        <f t="shared" ca="1" si="10"/>
        <v>9.4952-9.76996261670138E-16i</v>
      </c>
      <c r="W53" t="str">
        <f t="shared" ca="1" si="11"/>
        <v>-16.72-7.6i</v>
      </c>
      <c r="X53" t="str">
        <f t="shared" ca="1" si="12"/>
        <v>1.53-2.49i</v>
      </c>
      <c r="Y53" t="str">
        <f t="shared" ca="1" si="13"/>
        <v>-2.487-0.981i</v>
      </c>
      <c r="Z53" t="str">
        <f t="shared" ca="1" si="14"/>
        <v>-3.4+10.4i</v>
      </c>
      <c r="AA53" t="str">
        <f t="shared" ca="1" si="15"/>
        <v>-2.574-1.17i</v>
      </c>
      <c r="AB53" t="str">
        <f t="shared" ca="1" si="16"/>
        <v>3.8+2.66i</v>
      </c>
      <c r="AC53" t="str">
        <f t="shared" ca="1" si="17"/>
        <v>-15.503-22.961i</v>
      </c>
      <c r="AD53" t="str">
        <f t="shared" ca="1" si="18"/>
        <v>-28.5338-17.5056i</v>
      </c>
      <c r="AE53" t="str">
        <f t="shared" ca="1" si="19"/>
        <v>-1.9+4.18i</v>
      </c>
      <c r="AF53" t="str">
        <f t="shared" ca="1" si="20"/>
        <v>-3.984-2.448i</v>
      </c>
      <c r="AG53" t="str">
        <f t="shared" ca="1" si="21"/>
        <v>1.435-2.05i</v>
      </c>
      <c r="AH53" t="str">
        <f t="shared" ca="1" si="22"/>
        <v>2.6+0.85i</v>
      </c>
      <c r="AI53" t="str">
        <f t="shared" ca="1" si="23"/>
        <v>1.626-2.088i</v>
      </c>
      <c r="AJ53" t="str">
        <f t="shared" ca="1" si="24"/>
        <v>4.256-6.07999999999999i</v>
      </c>
      <c r="AK53" t="str">
        <f t="shared" ca="1" si="25"/>
        <v>-12.931+6.99999999999999i</v>
      </c>
      <c r="AL53" t="str">
        <f t="shared" ca="1" si="26"/>
        <v>-16.0517-8.03100000000001i</v>
      </c>
      <c r="AM53" t="str">
        <f t="shared" ca="1" si="27"/>
        <v>-1.08+1.5i</v>
      </c>
      <c r="AN53" t="str">
        <f t="shared" ca="1" si="28"/>
        <v>-8.95999999999999-8.31999999999999i</v>
      </c>
      <c r="AO53" t="str">
        <f t="shared" ca="1" si="29"/>
        <v>-1.51+0.88i</v>
      </c>
      <c r="AP53" t="str">
        <f t="shared" ca="1" si="30"/>
        <v>-1.4-1.3i</v>
      </c>
      <c r="AQ53" t="str">
        <f t="shared" ca="1" si="31"/>
        <v>5.24-4.52i</v>
      </c>
      <c r="AR53" t="str">
        <f t="shared" ca="1" si="32"/>
        <v>2.16-2.064i</v>
      </c>
      <c r="AS53" t="str">
        <f t="shared" ca="1" si="33"/>
        <v>-17.55+1.94400000000001i</v>
      </c>
      <c r="AT53" t="str">
        <f t="shared" ca="1" si="34"/>
        <v>-22.0428+25.5366i</v>
      </c>
      <c r="AU53" t="str">
        <f t="shared" ca="1" si="35"/>
        <v>-57.1331-1.06581410364015E-14i</v>
      </c>
      <c r="AV53">
        <f t="shared" ca="1" si="36"/>
        <v>-57.133099999999999</v>
      </c>
    </row>
    <row r="54" spans="9:48">
      <c r="I54">
        <f t="shared" si="1"/>
        <v>3.1999999999999988</v>
      </c>
      <c r="J54">
        <f t="shared" ca="1" si="2"/>
        <v>-50.711300000000001</v>
      </c>
      <c r="K54">
        <f ca="1">$A$25-I54</f>
        <v>-2.4999999999999991</v>
      </c>
      <c r="L54">
        <f ca="1">$B$26-I54</f>
        <v>-1.8999999999999988</v>
      </c>
      <c r="M54">
        <f ca="1">$C$27-I54</f>
        <v>-4.2999999999999989</v>
      </c>
      <c r="N54">
        <f ca="1">$D$28-I54</f>
        <v>-4.0999999999999988</v>
      </c>
      <c r="O54" t="str">
        <f t="shared" ca="1" si="3"/>
        <v>-33.497</v>
      </c>
      <c r="P54" t="str">
        <f t="shared" ca="1" si="4"/>
        <v>2.13+0.51i</v>
      </c>
      <c r="Q54" t="str">
        <f t="shared" ca="1" si="5"/>
        <v>2.13-0.51i</v>
      </c>
      <c r="R54" t="str">
        <f t="shared" ca="1" si="6"/>
        <v>-8.815</v>
      </c>
      <c r="S54" t="str">
        <f t="shared" ca="1" si="7"/>
        <v>-4.446</v>
      </c>
      <c r="T54" t="str">
        <f t="shared" ca="1" si="8"/>
        <v>-4.1</v>
      </c>
      <c r="U54" t="str">
        <f t="shared" ca="1" si="9"/>
        <v>-11.876</v>
      </c>
      <c r="V54" t="str">
        <f t="shared" ca="1" si="10"/>
        <v>29.69</v>
      </c>
      <c r="W54" t="str">
        <f t="shared" ca="1" si="11"/>
        <v>-19.393-8.815i</v>
      </c>
      <c r="X54" t="str">
        <f t="shared" ca="1" si="12"/>
        <v>1.53-2.49i</v>
      </c>
      <c r="Y54" t="str">
        <f t="shared" ca="1" si="13"/>
        <v>-2.487-0.981i</v>
      </c>
      <c r="Z54" t="str">
        <f t="shared" ca="1" si="14"/>
        <v>-3.655+11.18i</v>
      </c>
      <c r="AA54" t="str">
        <f t="shared" ca="1" si="15"/>
        <v>-2.574-1.17i</v>
      </c>
      <c r="AB54" t="str">
        <f t="shared" ca="1" si="16"/>
        <v>4.1+2.87i</v>
      </c>
      <c r="AC54" t="str">
        <f t="shared" ca="1" si="17"/>
        <v>-18.221-25.166i</v>
      </c>
      <c r="AD54" t="str">
        <f t="shared" ca="1" si="18"/>
        <v>-32.6261-18.5721i</v>
      </c>
      <c r="AE54" t="str">
        <f t="shared" ca="1" si="19"/>
        <v>-2.05+4.51i</v>
      </c>
      <c r="AF54" t="str">
        <f t="shared" ca="1" si="20"/>
        <v>-4.731-2.907i</v>
      </c>
      <c r="AG54" t="str">
        <f t="shared" ca="1" si="21"/>
        <v>1.435-2.05i</v>
      </c>
      <c r="AH54" t="str">
        <f t="shared" ca="1" si="22"/>
        <v>2.6+0.85i</v>
      </c>
      <c r="AI54" t="str">
        <f t="shared" ca="1" si="23"/>
        <v>1.626-2.088i</v>
      </c>
      <c r="AJ54" t="str">
        <f t="shared" ca="1" si="24"/>
        <v>5.45299999999999-7.78999999999999i</v>
      </c>
      <c r="AK54" t="str">
        <f t="shared" ca="1" si="25"/>
        <v>-15.025+8.58099999999999i</v>
      </c>
      <c r="AL54" t="str">
        <f t="shared" ca="1" si="26"/>
        <v>-19.0985-9.01830000000001i</v>
      </c>
      <c r="AM54" t="str">
        <f t="shared" ca="1" si="27"/>
        <v>-1.08+1.5i</v>
      </c>
      <c r="AN54" t="str">
        <f t="shared" ca="1" si="28"/>
        <v>-11.438-10.621i</v>
      </c>
      <c r="AO54" t="str">
        <f t="shared" ca="1" si="29"/>
        <v>-1.51+0.88i</v>
      </c>
      <c r="AP54" t="str">
        <f t="shared" ca="1" si="30"/>
        <v>-1.4-1.3i</v>
      </c>
      <c r="AQ54" t="str">
        <f t="shared" ca="1" si="31"/>
        <v>5.633-4.859i</v>
      </c>
      <c r="AR54" t="str">
        <f t="shared" ca="1" si="32"/>
        <v>2.565-2.451i</v>
      </c>
      <c r="AS54" t="str">
        <f t="shared" ca="1" si="33"/>
        <v>-20.826+0.369i</v>
      </c>
      <c r="AT54" t="str">
        <f t="shared" ca="1" si="34"/>
        <v>-28.6767+27.5904i</v>
      </c>
      <c r="AU54" t="str">
        <f t="shared" ca="1" si="35"/>
        <v>-50.7113-1.06581410364015E-14i</v>
      </c>
      <c r="AV54">
        <f t="shared" ca="1" si="36"/>
        <v>-50.711300000000001</v>
      </c>
    </row>
    <row r="55" spans="9:48">
      <c r="I55">
        <f t="shared" si="1"/>
        <v>3.4999999999999987</v>
      </c>
      <c r="J55">
        <f t="shared" ca="1" si="2"/>
        <v>-35.750300000000301</v>
      </c>
      <c r="K55">
        <f ca="1">$A$25-I55</f>
        <v>-2.7999999999999989</v>
      </c>
      <c r="L55">
        <f ca="1">$B$26-I55</f>
        <v>-2.1999999999999984</v>
      </c>
      <c r="M55">
        <f ca="1">$C$27-I55</f>
        <v>-4.5999999999999988</v>
      </c>
      <c r="N55">
        <f ca="1">$D$28-I55</f>
        <v>-4.3999999999999986</v>
      </c>
      <c r="O55" t="str">
        <f t="shared" ca="1" si="3"/>
        <v>-44.5279999999999</v>
      </c>
      <c r="P55" t="str">
        <f t="shared" ca="1" si="4"/>
        <v>2.13+0.51i</v>
      </c>
      <c r="Q55" t="str">
        <f t="shared" ca="1" si="5"/>
        <v>2.13-0.51i</v>
      </c>
      <c r="R55" t="str">
        <f t="shared" ca="1" si="6"/>
        <v>-9.43</v>
      </c>
      <c r="S55" t="str">
        <f t="shared" ca="1" si="7"/>
        <v>-5.148</v>
      </c>
      <c r="T55" t="str">
        <f t="shared" ca="1" si="8"/>
        <v>-4.4</v>
      </c>
      <c r="U55" t="str">
        <f t="shared" ca="1" si="9"/>
        <v>-21.2899999999999</v>
      </c>
      <c r="V55" t="str">
        <f t="shared" ca="1" si="10"/>
        <v>59.6119999999997</v>
      </c>
      <c r="W55" t="str">
        <f t="shared" ca="1" si="11"/>
        <v>-22.264-10.12i</v>
      </c>
      <c r="X55" t="str">
        <f t="shared" ca="1" si="12"/>
        <v>1.53-2.49i</v>
      </c>
      <c r="Y55" t="str">
        <f t="shared" ca="1" si="13"/>
        <v>-2.487-0.981i</v>
      </c>
      <c r="Z55" t="str">
        <f t="shared" ca="1" si="14"/>
        <v>-3.91+11.96i</v>
      </c>
      <c r="AA55" t="str">
        <f t="shared" ca="1" si="15"/>
        <v>-2.574-1.17i</v>
      </c>
      <c r="AB55" t="str">
        <f t="shared" ca="1" si="16"/>
        <v>4.4+3.08i</v>
      </c>
      <c r="AC55" t="str">
        <f t="shared" ca="1" si="17"/>
        <v>-21.137-27.461i</v>
      </c>
      <c r="AD55" t="str">
        <f t="shared" ca="1" si="18"/>
        <v>-36.9812-19.6386i</v>
      </c>
      <c r="AE55" t="str">
        <f t="shared" ca="1" si="19"/>
        <v>-2.2+4.84i</v>
      </c>
      <c r="AF55" t="str">
        <f t="shared" ca="1" si="20"/>
        <v>-5.478-3.366i</v>
      </c>
      <c r="AG55" t="str">
        <f t="shared" ca="1" si="21"/>
        <v>1.435-2.05i</v>
      </c>
      <c r="AH55" t="str">
        <f t="shared" ca="1" si="22"/>
        <v>2.6+0.85i</v>
      </c>
      <c r="AI55" t="str">
        <f t="shared" ca="1" si="23"/>
        <v>1.626-2.088i</v>
      </c>
      <c r="AJ55" t="str">
        <f t="shared" ca="1" si="24"/>
        <v>6.77599999999999-9.67999999999999i</v>
      </c>
      <c r="AK55" t="str">
        <f t="shared" ca="1" si="25"/>
        <v>-17.245+10.342i</v>
      </c>
      <c r="AL55" t="str">
        <f t="shared" ca="1" si="26"/>
        <v>-22.4135-10.0056i</v>
      </c>
      <c r="AM55" t="str">
        <f t="shared" ca="1" si="27"/>
        <v>-1.08+1.5i</v>
      </c>
      <c r="AN55" t="str">
        <f t="shared" ca="1" si="28"/>
        <v>-14.168-13.156i</v>
      </c>
      <c r="AO55" t="str">
        <f t="shared" ca="1" si="29"/>
        <v>-1.51+0.88i</v>
      </c>
      <c r="AP55" t="str">
        <f t="shared" ca="1" si="30"/>
        <v>-1.4-1.3i</v>
      </c>
      <c r="AQ55" t="str">
        <f t="shared" ca="1" si="31"/>
        <v>6.026-5.198i</v>
      </c>
      <c r="AR55" t="str">
        <f t="shared" ca="1" si="32"/>
        <v>2.97-2.838i</v>
      </c>
      <c r="AS55" t="str">
        <f t="shared" ca="1" si="33"/>
        <v>-24.354-1.44i</v>
      </c>
      <c r="AT55" t="str">
        <f t="shared" ca="1" si="34"/>
        <v>-35.9676+29.6442i</v>
      </c>
      <c r="AU55" t="str">
        <f t="shared" ca="1" si="35"/>
        <v>-35.7503000000003+3.5527136788005E-15i</v>
      </c>
      <c r="AV55">
        <f t="shared" ca="1" si="36"/>
        <v>-35.750300000000301</v>
      </c>
    </row>
    <row r="56" spans="9:48">
      <c r="I56">
        <f t="shared" si="1"/>
        <v>3.7999999999999985</v>
      </c>
      <c r="J56">
        <f t="shared" ca="1" si="2"/>
        <v>-10.0793</v>
      </c>
      <c r="K56">
        <f ca="1">$A$25-I56</f>
        <v>-3.0999999999999988</v>
      </c>
      <c r="L56">
        <f ca="1">$B$26-I56</f>
        <v>-2.4999999999999982</v>
      </c>
      <c r="M56">
        <f ca="1">$C$27-I56</f>
        <v>-4.8999999999999986</v>
      </c>
      <c r="N56">
        <f ca="1">$D$28-I56</f>
        <v>-4.6999999999999984</v>
      </c>
      <c r="O56" t="str">
        <f t="shared" ca="1" si="3"/>
        <v>-57.5749999999999</v>
      </c>
      <c r="P56" t="str">
        <f t="shared" ca="1" si="4"/>
        <v>2.13+0.51i</v>
      </c>
      <c r="Q56" t="str">
        <f t="shared" ca="1" si="5"/>
        <v>2.13-0.51i</v>
      </c>
      <c r="R56" t="str">
        <f t="shared" ca="1" si="6"/>
        <v>-10.045</v>
      </c>
      <c r="S56" t="str">
        <f t="shared" ca="1" si="7"/>
        <v>-5.85</v>
      </c>
      <c r="T56" t="str">
        <f t="shared" ca="1" si="8"/>
        <v>-4.7</v>
      </c>
      <c r="U56" t="str">
        <f t="shared" ca="1" si="9"/>
        <v>-32.7199999999999</v>
      </c>
      <c r="V56" t="str">
        <f t="shared" ca="1" si="10"/>
        <v>101.432</v>
      </c>
      <c r="W56" t="str">
        <f t="shared" ca="1" si="11"/>
        <v>-25.333-11.515i</v>
      </c>
      <c r="X56" t="str">
        <f t="shared" ca="1" si="12"/>
        <v>1.53-2.49i</v>
      </c>
      <c r="Y56" t="str">
        <f t="shared" ca="1" si="13"/>
        <v>-2.487-0.981i</v>
      </c>
      <c r="Z56" t="str">
        <f t="shared" ca="1" si="14"/>
        <v>-4.165+12.74i</v>
      </c>
      <c r="AA56" t="str">
        <f t="shared" ca="1" si="15"/>
        <v>-2.574-1.17i</v>
      </c>
      <c r="AB56" t="str">
        <f t="shared" ca="1" si="16"/>
        <v>4.7+3.29i</v>
      </c>
      <c r="AC56" t="str">
        <f t="shared" ca="1" si="17"/>
        <v>-24.251-29.846i</v>
      </c>
      <c r="AD56" t="str">
        <f t="shared" ca="1" si="18"/>
        <v>-41.5991-20.7051i</v>
      </c>
      <c r="AE56" t="str">
        <f t="shared" ca="1" si="19"/>
        <v>-2.35+5.17i</v>
      </c>
      <c r="AF56" t="str">
        <f t="shared" ca="1" si="20"/>
        <v>-6.225-3.825i</v>
      </c>
      <c r="AG56" t="str">
        <f t="shared" ca="1" si="21"/>
        <v>1.435-2.05i</v>
      </c>
      <c r="AH56" t="str">
        <f t="shared" ca="1" si="22"/>
        <v>2.6+0.85i</v>
      </c>
      <c r="AI56" t="str">
        <f t="shared" ca="1" si="23"/>
        <v>1.626-2.088i</v>
      </c>
      <c r="AJ56" t="str">
        <f t="shared" ca="1" si="24"/>
        <v>8.22499999999999-11.75i</v>
      </c>
      <c r="AK56" t="str">
        <f t="shared" ca="1" si="25"/>
        <v>-19.591+12.283i</v>
      </c>
      <c r="AL56" t="str">
        <f t="shared" ca="1" si="26"/>
        <v>-25.9967-10.9929i</v>
      </c>
      <c r="AM56" t="str">
        <f t="shared" ca="1" si="27"/>
        <v>-1.08+1.5i</v>
      </c>
      <c r="AN56" t="str">
        <f t="shared" ca="1" si="28"/>
        <v>-17.15-15.925i</v>
      </c>
      <c r="AO56" t="str">
        <f t="shared" ca="1" si="29"/>
        <v>-1.51+0.88i</v>
      </c>
      <c r="AP56" t="str">
        <f t="shared" ca="1" si="30"/>
        <v>-1.4-1.3i</v>
      </c>
      <c r="AQ56" t="str">
        <f t="shared" ca="1" si="31"/>
        <v>6.419-5.537i</v>
      </c>
      <c r="AR56" t="str">
        <f t="shared" ca="1" si="32"/>
        <v>3.375-3.225i</v>
      </c>
      <c r="AS56" t="str">
        <f t="shared" ca="1" si="33"/>
        <v>-28.134-3.483i</v>
      </c>
      <c r="AT56" t="str">
        <f t="shared" ca="1" si="34"/>
        <v>-43.9155+31.698i</v>
      </c>
      <c r="AU56" t="str">
        <f t="shared" ca="1" si="35"/>
        <v>-10.0793</v>
      </c>
      <c r="AV56">
        <f t="shared" ca="1" si="36"/>
        <v>-10.0793</v>
      </c>
    </row>
    <row r="57" spans="9:48">
      <c r="I57">
        <f t="shared" si="1"/>
        <v>4.0999999999999988</v>
      </c>
      <c r="J57">
        <f t="shared" ca="1" si="2"/>
        <v>28.666899999999998</v>
      </c>
      <c r="K57">
        <f ca="1">$A$25-I57</f>
        <v>-3.3999999999999986</v>
      </c>
      <c r="L57">
        <f ca="1">$B$26-I57</f>
        <v>-2.7999999999999989</v>
      </c>
      <c r="M57">
        <f ca="1">$C$27-I57</f>
        <v>-5.1999999999999984</v>
      </c>
      <c r="N57">
        <f ca="1">$D$28-I57</f>
        <v>-4.9999999999999982</v>
      </c>
      <c r="O57" t="str">
        <f t="shared" ca="1" si="3"/>
        <v>-72.7999999999999</v>
      </c>
      <c r="P57" t="str">
        <f t="shared" ca="1" si="4"/>
        <v>2.13+0.51i</v>
      </c>
      <c r="Q57" t="str">
        <f t="shared" ca="1" si="5"/>
        <v>2.13-0.51i</v>
      </c>
      <c r="R57" t="str">
        <f t="shared" ca="1" si="6"/>
        <v>-10.66</v>
      </c>
      <c r="S57" t="str">
        <f t="shared" ca="1" si="7"/>
        <v>-6.552-2.22044604925031E-16i</v>
      </c>
      <c r="T57" t="str">
        <f t="shared" ca="1" si="8"/>
        <v>-5</v>
      </c>
      <c r="U57" t="str">
        <f t="shared" ca="1" si="9"/>
        <v>-46.3279999999999+2.22044604925031E-16i</v>
      </c>
      <c r="V57" t="str">
        <f t="shared" ca="1" si="10"/>
        <v>157.5152-7.54951656745105E-16i</v>
      </c>
      <c r="W57" t="str">
        <f t="shared" ca="1" si="11"/>
        <v>-28.6-13i</v>
      </c>
      <c r="X57" t="str">
        <f t="shared" ca="1" si="12"/>
        <v>1.53-2.49i</v>
      </c>
      <c r="Y57" t="str">
        <f t="shared" ca="1" si="13"/>
        <v>-2.487-0.981i</v>
      </c>
      <c r="Z57" t="str">
        <f t="shared" ca="1" si="14"/>
        <v>-4.42+13.52i</v>
      </c>
      <c r="AA57" t="str">
        <f t="shared" ca="1" si="15"/>
        <v>-2.574-1.17i</v>
      </c>
      <c r="AB57" t="str">
        <f t="shared" ca="1" si="16"/>
        <v>5+3.5i</v>
      </c>
      <c r="AC57" t="str">
        <f t="shared" ca="1" si="17"/>
        <v>-27.563-32.321i</v>
      </c>
      <c r="AD57" t="str">
        <f t="shared" ca="1" si="18"/>
        <v>-46.4798-21.7716i</v>
      </c>
      <c r="AE57" t="str">
        <f t="shared" ca="1" si="19"/>
        <v>-2.5+5.5i</v>
      </c>
      <c r="AF57" t="str">
        <f t="shared" ca="1" si="20"/>
        <v>-6.972-4.284i</v>
      </c>
      <c r="AG57" t="str">
        <f t="shared" ca="1" si="21"/>
        <v>1.435-2.05i</v>
      </c>
      <c r="AH57" t="str">
        <f t="shared" ca="1" si="22"/>
        <v>2.6+0.85i</v>
      </c>
      <c r="AI57" t="str">
        <f t="shared" ca="1" si="23"/>
        <v>1.626-2.088i</v>
      </c>
      <c r="AJ57" t="str">
        <f t="shared" ca="1" si="24"/>
        <v>9.79999999999999-14i</v>
      </c>
      <c r="AK57" t="str">
        <f t="shared" ca="1" si="25"/>
        <v>-22.063+14.404i</v>
      </c>
      <c r="AL57" t="str">
        <f t="shared" ca="1" si="26"/>
        <v>-29.8481-11.9802i</v>
      </c>
      <c r="AM57" t="str">
        <f t="shared" ca="1" si="27"/>
        <v>-1.08+1.5i</v>
      </c>
      <c r="AN57" t="str">
        <f t="shared" ca="1" si="28"/>
        <v>-20.384-18.928i</v>
      </c>
      <c r="AO57" t="str">
        <f t="shared" ca="1" si="29"/>
        <v>-1.51+0.88i</v>
      </c>
      <c r="AP57" t="str">
        <f t="shared" ca="1" si="30"/>
        <v>-1.4-1.3i</v>
      </c>
      <c r="AQ57" t="str">
        <f t="shared" ca="1" si="31"/>
        <v>6.812-5.876i</v>
      </c>
      <c r="AR57" t="str">
        <f t="shared" ca="1" si="32"/>
        <v>3.78-3.612i</v>
      </c>
      <c r="AS57" t="str">
        <f t="shared" ca="1" si="33"/>
        <v>-32.166-5.76i</v>
      </c>
      <c r="AT57" t="str">
        <f t="shared" ca="1" si="34"/>
        <v>-52.5204+33.7518i</v>
      </c>
      <c r="AU57" t="str">
        <f t="shared" ca="1" si="35"/>
        <v>28.6669</v>
      </c>
      <c r="AV57">
        <f t="shared" ca="1" si="36"/>
        <v>28.666899999999998</v>
      </c>
    </row>
    <row r="58" spans="9:48">
      <c r="I58">
        <f t="shared" si="1"/>
        <v>4.3999999999999986</v>
      </c>
      <c r="J58">
        <f t="shared" ca="1" si="2"/>
        <v>83.047899999999998</v>
      </c>
      <c r="K58">
        <f ca="1">$A$25-I58</f>
        <v>-3.6999999999999984</v>
      </c>
      <c r="L58">
        <f ca="1">$B$26-I58</f>
        <v>-3.0999999999999988</v>
      </c>
      <c r="M58">
        <f ca="1">$C$27-I58</f>
        <v>-5.4999999999999982</v>
      </c>
      <c r="N58">
        <f ca="1">$D$28-I58</f>
        <v>-5.2999999999999989</v>
      </c>
      <c r="O58" t="str">
        <f t="shared" ca="1" si="3"/>
        <v>-90.3649999999999</v>
      </c>
      <c r="P58" t="str">
        <f t="shared" ca="1" si="4"/>
        <v>2.13+0.51i</v>
      </c>
      <c r="Q58" t="str">
        <f t="shared" ca="1" si="5"/>
        <v>2.13-0.51i</v>
      </c>
      <c r="R58" t="str">
        <f t="shared" ca="1" si="6"/>
        <v>-11.275+8.88178419700125E-16i</v>
      </c>
      <c r="S58" t="str">
        <f t="shared" ca="1" si="7"/>
        <v>-7.254-2.22044604925031E-16i</v>
      </c>
      <c r="T58" t="str">
        <f t="shared" ca="1" si="8"/>
        <v>-5.3</v>
      </c>
      <c r="U58" t="str">
        <f t="shared" ca="1" si="9"/>
        <v>-62.2759999999999-6.66133814775094E-16i</v>
      </c>
      <c r="V58" t="str">
        <f t="shared" ca="1" si="10"/>
        <v>230.4212+2.46469511466785E-15i</v>
      </c>
      <c r="W58" t="str">
        <f t="shared" ca="1" si="11"/>
        <v>-32.065-14.575i</v>
      </c>
      <c r="X58" t="str">
        <f t="shared" ca="1" si="12"/>
        <v>1.53-2.49i</v>
      </c>
      <c r="Y58" t="str">
        <f t="shared" ca="1" si="13"/>
        <v>-2.487-0.981i</v>
      </c>
      <c r="Z58" t="str">
        <f t="shared" ca="1" si="14"/>
        <v>-4.675+14.3i</v>
      </c>
      <c r="AA58" t="str">
        <f t="shared" ca="1" si="15"/>
        <v>-2.574-1.17i</v>
      </c>
      <c r="AB58" t="str">
        <f t="shared" ca="1" si="16"/>
        <v>5.3+3.71i</v>
      </c>
      <c r="AC58" t="str">
        <f t="shared" ca="1" si="17"/>
        <v>-31.073-34.886i</v>
      </c>
      <c r="AD58" t="str">
        <f t="shared" ca="1" si="18"/>
        <v>-51.6233-22.8381i</v>
      </c>
      <c r="AE58" t="str">
        <f t="shared" ca="1" si="19"/>
        <v>-2.65+5.83i</v>
      </c>
      <c r="AF58" t="str">
        <f t="shared" ca="1" si="20"/>
        <v>-7.719-4.743i</v>
      </c>
      <c r="AG58" t="str">
        <f t="shared" ca="1" si="21"/>
        <v>1.435-2.05i</v>
      </c>
      <c r="AH58" t="str">
        <f t="shared" ca="1" si="22"/>
        <v>2.6+0.85i</v>
      </c>
      <c r="AI58" t="str">
        <f t="shared" ca="1" si="23"/>
        <v>1.626-2.088i</v>
      </c>
      <c r="AJ58" t="str">
        <f t="shared" ca="1" si="24"/>
        <v>11.501-16.43i</v>
      </c>
      <c r="AK58" t="str">
        <f t="shared" ca="1" si="25"/>
        <v>-24.661+16.705i</v>
      </c>
      <c r="AL58" t="str">
        <f t="shared" ca="1" si="26"/>
        <v>-33.9677-12.9675i</v>
      </c>
      <c r="AM58" t="str">
        <f t="shared" ca="1" si="27"/>
        <v>-1.08+1.5i</v>
      </c>
      <c r="AN58" t="str">
        <f t="shared" ca="1" si="28"/>
        <v>-23.87-22.165i</v>
      </c>
      <c r="AO58" t="str">
        <f t="shared" ca="1" si="29"/>
        <v>-1.51+0.88i</v>
      </c>
      <c r="AP58" t="str">
        <f t="shared" ca="1" si="30"/>
        <v>-1.4-1.3i</v>
      </c>
      <c r="AQ58" t="str">
        <f t="shared" ca="1" si="31"/>
        <v>7.205-6.215i</v>
      </c>
      <c r="AR58" t="str">
        <f t="shared" ca="1" si="32"/>
        <v>4.185-3.999i</v>
      </c>
      <c r="AS58" t="str">
        <f t="shared" ca="1" si="33"/>
        <v>-36.45-8.271i</v>
      </c>
      <c r="AT58" t="str">
        <f t="shared" ca="1" si="34"/>
        <v>-61.7823+35.8056i</v>
      </c>
      <c r="AU58" t="str">
        <f t="shared" ca="1" si="35"/>
        <v>83.0479</v>
      </c>
      <c r="AV58">
        <f t="shared" ca="1" si="36"/>
        <v>83.047899999999998</v>
      </c>
    </row>
    <row r="59" spans="9:48">
      <c r="I59">
        <f t="shared" si="1"/>
        <v>4.6999999999999984</v>
      </c>
      <c r="J59">
        <f t="shared" ca="1" si="2"/>
        <v>155.8177</v>
      </c>
      <c r="K59">
        <f ca="1">$A$25-I59</f>
        <v>-3.9999999999999982</v>
      </c>
      <c r="L59">
        <f ca="1">$B$26-I59</f>
        <v>-3.3999999999999986</v>
      </c>
      <c r="M59">
        <f ca="1">$C$27-I59</f>
        <v>-5.799999999999998</v>
      </c>
      <c r="N59">
        <f ca="1">$D$28-I59</f>
        <v>-5.5999999999999979</v>
      </c>
      <c r="O59" t="str">
        <f t="shared" ca="1" si="3"/>
        <v>-110.432</v>
      </c>
      <c r="P59" t="str">
        <f t="shared" ca="1" si="4"/>
        <v>2.13+0.51i</v>
      </c>
      <c r="Q59" t="str">
        <f t="shared" ca="1" si="5"/>
        <v>2.13-0.51i</v>
      </c>
      <c r="R59" t="str">
        <f t="shared" ca="1" si="6"/>
        <v>-11.89</v>
      </c>
      <c r="S59" t="str">
        <f t="shared" ca="1" si="7"/>
        <v>-7.956</v>
      </c>
      <c r="T59" t="str">
        <f t="shared" ca="1" si="8"/>
        <v>-5.6</v>
      </c>
      <c r="U59" t="str">
        <f t="shared" ca="1" si="9"/>
        <v>-80.726</v>
      </c>
      <c r="V59" t="str">
        <f t="shared" ca="1" si="10"/>
        <v>322.904</v>
      </c>
      <c r="W59" t="str">
        <f t="shared" ca="1" si="11"/>
        <v>-35.728-16.24i</v>
      </c>
      <c r="X59" t="str">
        <f t="shared" ca="1" si="12"/>
        <v>1.53-2.49i</v>
      </c>
      <c r="Y59" t="str">
        <f t="shared" ca="1" si="13"/>
        <v>-2.487-0.981i</v>
      </c>
      <c r="Z59" t="str">
        <f t="shared" ca="1" si="14"/>
        <v>-4.93+15.08i</v>
      </c>
      <c r="AA59" t="str">
        <f t="shared" ca="1" si="15"/>
        <v>-2.574-1.17i</v>
      </c>
      <c r="AB59" t="str">
        <f t="shared" ca="1" si="16"/>
        <v>5.6+3.92i</v>
      </c>
      <c r="AC59" t="str">
        <f t="shared" ca="1" si="17"/>
        <v>-34.781-37.541i</v>
      </c>
      <c r="AD59" t="str">
        <f t="shared" ca="1" si="18"/>
        <v>-57.0296-23.9046i</v>
      </c>
      <c r="AE59" t="str">
        <f t="shared" ca="1" si="19"/>
        <v>-2.8+6.16i</v>
      </c>
      <c r="AF59" t="str">
        <f t="shared" ca="1" si="20"/>
        <v>-8.466-5.202i</v>
      </c>
      <c r="AG59" t="str">
        <f t="shared" ca="1" si="21"/>
        <v>1.435-2.05i</v>
      </c>
      <c r="AH59" t="str">
        <f t="shared" ca="1" si="22"/>
        <v>2.6+0.85i</v>
      </c>
      <c r="AI59" t="str">
        <f t="shared" ca="1" si="23"/>
        <v>1.626-2.088i</v>
      </c>
      <c r="AJ59" t="str">
        <f t="shared" ca="1" si="24"/>
        <v>13.328-19.04i</v>
      </c>
      <c r="AK59" t="str">
        <f t="shared" ca="1" si="25"/>
        <v>-27.385+19.186i</v>
      </c>
      <c r="AL59" t="str">
        <f t="shared" ca="1" si="26"/>
        <v>-38.3555-13.9548i</v>
      </c>
      <c r="AM59" t="str">
        <f t="shared" ca="1" si="27"/>
        <v>-1.08+1.5i</v>
      </c>
      <c r="AN59" t="str">
        <f t="shared" ca="1" si="28"/>
        <v>-27.608-25.636i</v>
      </c>
      <c r="AO59" t="str">
        <f t="shared" ca="1" si="29"/>
        <v>-1.51+0.88i</v>
      </c>
      <c r="AP59" t="str">
        <f t="shared" ca="1" si="30"/>
        <v>-1.4-1.3i</v>
      </c>
      <c r="AQ59" t="str">
        <f t="shared" ca="1" si="31"/>
        <v>7.598-6.554i</v>
      </c>
      <c r="AR59" t="str">
        <f t="shared" ca="1" si="32"/>
        <v>4.59-4.386i</v>
      </c>
      <c r="AS59" t="str">
        <f t="shared" ca="1" si="33"/>
        <v>-40.986-11.016i</v>
      </c>
      <c r="AT59" t="str">
        <f t="shared" ca="1" si="34"/>
        <v>-71.7012+37.8594i</v>
      </c>
      <c r="AU59" t="str">
        <f t="shared" ca="1" si="35"/>
        <v>155.8177</v>
      </c>
      <c r="AV59">
        <f t="shared" ca="1" si="36"/>
        <v>155.8177</v>
      </c>
    </row>
    <row r="60" spans="9:48">
      <c r="I60">
        <f t="shared" si="1"/>
        <v>4.9999999999999982</v>
      </c>
      <c r="J60">
        <f t="shared" ca="1" si="2"/>
        <v>249.9247</v>
      </c>
      <c r="K60">
        <f ca="1">$A$25-I60</f>
        <v>-4.299999999999998</v>
      </c>
      <c r="L60">
        <f ca="1">$B$26-I60</f>
        <v>-3.6999999999999984</v>
      </c>
      <c r="M60">
        <f ca="1">$C$27-I60</f>
        <v>-6.0999999999999979</v>
      </c>
      <c r="N60">
        <f ca="1">$D$28-I60</f>
        <v>-5.8999999999999986</v>
      </c>
      <c r="O60" t="str">
        <f t="shared" ca="1" si="3"/>
        <v>-133.163</v>
      </c>
      <c r="P60" t="str">
        <f t="shared" ca="1" si="4"/>
        <v>2.13+0.51i</v>
      </c>
      <c r="Q60" t="str">
        <f t="shared" ca="1" si="5"/>
        <v>2.13-0.51i</v>
      </c>
      <c r="R60" t="str">
        <f t="shared" ca="1" si="6"/>
        <v>-12.505</v>
      </c>
      <c r="S60" t="str">
        <f t="shared" ca="1" si="7"/>
        <v>-8.658</v>
      </c>
      <c r="T60" t="str">
        <f t="shared" ca="1" si="8"/>
        <v>-5.9</v>
      </c>
      <c r="U60" t="str">
        <f t="shared" ca="1" si="9"/>
        <v>-101.84</v>
      </c>
      <c r="V60" t="str">
        <f t="shared" ca="1" si="10"/>
        <v>437.912</v>
      </c>
      <c r="W60" t="str">
        <f t="shared" ca="1" si="11"/>
        <v>-39.589-17.995i</v>
      </c>
      <c r="X60" t="str">
        <f t="shared" ca="1" si="12"/>
        <v>1.53-2.49i</v>
      </c>
      <c r="Y60" t="str">
        <f t="shared" ca="1" si="13"/>
        <v>-2.487-0.981i</v>
      </c>
      <c r="Z60" t="str">
        <f t="shared" ca="1" si="14"/>
        <v>-5.185+15.86i</v>
      </c>
      <c r="AA60" t="str">
        <f t="shared" ca="1" si="15"/>
        <v>-2.574-1.17i</v>
      </c>
      <c r="AB60" t="str">
        <f t="shared" ca="1" si="16"/>
        <v>5.9+4.13i</v>
      </c>
      <c r="AC60" t="str">
        <f t="shared" ca="1" si="17"/>
        <v>-38.687-40.286i</v>
      </c>
      <c r="AD60" t="str">
        <f t="shared" ca="1" si="18"/>
        <v>-62.6987-24.9711i</v>
      </c>
      <c r="AE60" t="str">
        <f t="shared" ca="1" si="19"/>
        <v>-2.95+6.49i</v>
      </c>
      <c r="AF60" t="str">
        <f t="shared" ca="1" si="20"/>
        <v>-9.21299999999999-5.661i</v>
      </c>
      <c r="AG60" t="str">
        <f t="shared" ca="1" si="21"/>
        <v>1.435-2.05i</v>
      </c>
      <c r="AH60" t="str">
        <f t="shared" ca="1" si="22"/>
        <v>2.6+0.85i</v>
      </c>
      <c r="AI60" t="str">
        <f t="shared" ca="1" si="23"/>
        <v>1.626-2.088i</v>
      </c>
      <c r="AJ60" t="str">
        <f t="shared" ca="1" si="24"/>
        <v>15.281-21.83i</v>
      </c>
      <c r="AK60" t="str">
        <f t="shared" ca="1" si="25"/>
        <v>-30.235+21.847i</v>
      </c>
      <c r="AL60" t="str">
        <f t="shared" ca="1" si="26"/>
        <v>-43.0115-14.9421i</v>
      </c>
      <c r="AM60" t="str">
        <f t="shared" ca="1" si="27"/>
        <v>-1.08+1.5i</v>
      </c>
      <c r="AN60" t="str">
        <f t="shared" ca="1" si="28"/>
        <v>-31.598-29.341i</v>
      </c>
      <c r="AO60" t="str">
        <f t="shared" ca="1" si="29"/>
        <v>-1.51+0.88i</v>
      </c>
      <c r="AP60" t="str">
        <f t="shared" ca="1" si="30"/>
        <v>-1.4-1.3i</v>
      </c>
      <c r="AQ60" t="str">
        <f t="shared" ca="1" si="31"/>
        <v>7.991-6.893i</v>
      </c>
      <c r="AR60" t="str">
        <f t="shared" ca="1" si="32"/>
        <v>4.995-4.773i</v>
      </c>
      <c r="AS60" t="str">
        <f t="shared" ca="1" si="33"/>
        <v>-45.774-13.995i</v>
      </c>
      <c r="AT60" t="str">
        <f t="shared" ca="1" si="34"/>
        <v>-82.2771+39.9132i</v>
      </c>
      <c r="AU60" t="str">
        <f t="shared" ca="1" si="35"/>
        <v>249.9247</v>
      </c>
      <c r="AV60">
        <f t="shared" ca="1" si="36"/>
        <v>249.9247</v>
      </c>
    </row>
  </sheetData>
  <phoneticPr fontId="2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AX60"/>
  <sheetViews>
    <sheetView tabSelected="1" zoomScale="85" zoomScaleNormal="85" workbookViewId="0">
      <selection activeCell="E30" sqref="E30"/>
    </sheetView>
  </sheetViews>
  <sheetFormatPr defaultRowHeight="18.75"/>
  <cols>
    <col min="21" max="24" width="9" customWidth="1"/>
    <col min="29" max="32" width="9" customWidth="1"/>
    <col min="37" max="40" width="9" customWidth="1"/>
    <col min="48" max="48" width="12.75" customWidth="1"/>
    <col min="49" max="49" width="29.375" customWidth="1"/>
  </cols>
  <sheetData>
    <row r="4" spans="2:7">
      <c r="B4" t="s">
        <v>51</v>
      </c>
    </row>
    <row r="6" spans="2:7">
      <c r="B6" t="s">
        <v>0</v>
      </c>
      <c r="C6" s="14">
        <f ca="1">D6/$D$21</f>
        <v>-0.31898054767441447</v>
      </c>
      <c r="D6" s="12">
        <f ca="1">PI()*(RAND()-1/2)</f>
        <v>-1.3640220364675399</v>
      </c>
      <c r="F6" t="s">
        <v>15</v>
      </c>
      <c r="G6" t="str">
        <f ca="1">COMPLEX(C6,C7)</f>
        <v>-0.318980547674414+0.297178917181939i</v>
      </c>
    </row>
    <row r="7" spans="2:7">
      <c r="B7" t="s">
        <v>1</v>
      </c>
      <c r="C7" s="14">
        <f t="shared" ref="C7:C20" ca="1" si="0">D7/$D$21</f>
        <v>0.29717891718193856</v>
      </c>
      <c r="D7" s="12">
        <f t="shared" ref="D7:D20" ca="1" si="1">PI()*(RAND()-1/2)</f>
        <v>1.2707940805954048</v>
      </c>
      <c r="F7" t="s">
        <v>16</v>
      </c>
      <c r="G7" t="str">
        <f ca="1">COMPLEX(C9,C10)</f>
        <v>0.263343505780598-0.303405513123421i</v>
      </c>
    </row>
    <row r="8" spans="2:7">
      <c r="B8" t="s">
        <v>2</v>
      </c>
      <c r="C8" s="14">
        <f t="shared" ca="1" si="0"/>
        <v>-0.32856440384099411</v>
      </c>
      <c r="D8" s="12">
        <f t="shared" ca="1" si="1"/>
        <v>-1.4050044446452736</v>
      </c>
      <c r="F8" t="s">
        <v>17</v>
      </c>
      <c r="G8" t="str">
        <f ca="1">COMPLEX(C11,C12)</f>
        <v>-0.310186779532166-0.327974024791081i</v>
      </c>
    </row>
    <row r="9" spans="2:7">
      <c r="B9" t="s">
        <v>3</v>
      </c>
      <c r="C9" s="14">
        <f t="shared" ca="1" si="0"/>
        <v>0.26334350578059773</v>
      </c>
      <c r="D9" s="12">
        <f t="shared" ca="1" si="1"/>
        <v>1.126107368189726</v>
      </c>
      <c r="F9" t="s">
        <v>18</v>
      </c>
      <c r="G9" t="str">
        <f ca="1">COMPLEX(C14,C15)</f>
        <v>-0.359945755411471+0.0741177402448914i</v>
      </c>
    </row>
    <row r="10" spans="2:7">
      <c r="B10" t="s">
        <v>4</v>
      </c>
      <c r="C10" s="14">
        <f t="shared" ca="1" si="0"/>
        <v>-0.3034055131234214</v>
      </c>
      <c r="D10" s="12">
        <f t="shared" ca="1" si="1"/>
        <v>-1.2974201997687627</v>
      </c>
      <c r="F10" t="s">
        <v>19</v>
      </c>
      <c r="G10" t="str">
        <f ca="1">COMPLEX(C16,C17)</f>
        <v>-0.25965975673835-0.0629967016454432i</v>
      </c>
    </row>
    <row r="11" spans="2:7">
      <c r="B11" t="s">
        <v>5</v>
      </c>
      <c r="C11" s="14">
        <f t="shared" ca="1" si="0"/>
        <v>-0.31018677953216589</v>
      </c>
      <c r="D11" s="12">
        <f t="shared" ca="1" si="1"/>
        <v>-1.3264181963052972</v>
      </c>
      <c r="F11" t="s">
        <v>20</v>
      </c>
      <c r="G11" t="str">
        <f ca="1">COMPLEX(C18,C19)</f>
        <v>-0.0290139251045599+0.203287407626217i</v>
      </c>
    </row>
    <row r="12" spans="2:7">
      <c r="B12" t="s">
        <v>6</v>
      </c>
      <c r="C12" s="14">
        <f t="shared" ca="1" si="0"/>
        <v>-0.32797402479108123</v>
      </c>
      <c r="D12" s="12">
        <f t="shared" ca="1" si="1"/>
        <v>-1.4024798705299522</v>
      </c>
    </row>
    <row r="13" spans="2:7">
      <c r="B13" t="s">
        <v>7</v>
      </c>
      <c r="C13" s="14">
        <f t="shared" ca="1" si="0"/>
        <v>-0.2925247012188541</v>
      </c>
      <c r="D13" s="12">
        <f t="shared" ca="1" si="1"/>
        <v>-1.250891759960461</v>
      </c>
      <c r="F13" t="s">
        <v>21</v>
      </c>
      <c r="G13">
        <f ca="1">C8</f>
        <v>-0.32856440384099411</v>
      </c>
    </row>
    <row r="14" spans="2:7">
      <c r="B14" t="s">
        <v>8</v>
      </c>
      <c r="C14" s="14">
        <f t="shared" ca="1" si="0"/>
        <v>-0.35994575541147111</v>
      </c>
      <c r="D14" s="12">
        <f t="shared" ca="1" si="1"/>
        <v>-1.5391971262628283</v>
      </c>
      <c r="F14" t="s">
        <v>22</v>
      </c>
      <c r="G14">
        <f ca="1">C13/SQRT(3)</f>
        <v>-0.16888921499332027</v>
      </c>
    </row>
    <row r="15" spans="2:7">
      <c r="B15" t="s">
        <v>9</v>
      </c>
      <c r="C15" s="14">
        <f t="shared" ca="1" si="0"/>
        <v>7.4117740244891414E-2</v>
      </c>
      <c r="D15" s="12">
        <f t="shared" ca="1" si="1"/>
        <v>0.3169416810030703</v>
      </c>
      <c r="F15" t="s">
        <v>23</v>
      </c>
      <c r="G15">
        <f ca="1">C20/SQRT(6)</f>
        <v>2.0855009925297596E-2</v>
      </c>
    </row>
    <row r="16" spans="2:7">
      <c r="B16" t="s">
        <v>10</v>
      </c>
      <c r="C16" s="14">
        <f t="shared" ca="1" si="0"/>
        <v>-0.25965975673834968</v>
      </c>
      <c r="D16" s="12">
        <f t="shared" ca="1" si="1"/>
        <v>-1.1103549503477097</v>
      </c>
    </row>
    <row r="17" spans="2:50">
      <c r="B17" t="s">
        <v>11</v>
      </c>
      <c r="C17" s="14">
        <f t="shared" ca="1" si="0"/>
        <v>-6.2996701645443243E-2</v>
      </c>
      <c r="D17" s="12">
        <f t="shared" ca="1" si="1"/>
        <v>-0.26938598574626466</v>
      </c>
    </row>
    <row r="18" spans="2:50">
      <c r="B18" t="s">
        <v>12</v>
      </c>
      <c r="C18" s="14">
        <f t="shared" ca="1" si="0"/>
        <v>-2.9013925104559898E-2</v>
      </c>
      <c r="D18" s="12">
        <f t="shared" ca="1" si="1"/>
        <v>-0.12406911172349475</v>
      </c>
      <c r="F18" t="s">
        <v>24</v>
      </c>
    </row>
    <row r="19" spans="2:50">
      <c r="B19" t="s">
        <v>13</v>
      </c>
      <c r="C19" s="14">
        <f t="shared" ca="1" si="0"/>
        <v>0.20328740762621719</v>
      </c>
      <c r="D19" s="12">
        <f t="shared" ca="1" si="1"/>
        <v>0.86929596729374814</v>
      </c>
      <c r="F19" s="1">
        <f ca="1">G13+G14+G15</f>
        <v>-0.47659860890901679</v>
      </c>
      <c r="G19" s="1" t="str">
        <f ca="1">IMCONJUGATE(F20)</f>
        <v>-0.318980547674414-0.297178917181939i</v>
      </c>
      <c r="H19" s="1" t="str">
        <f ca="1">IMCONJUGATE(F21)</f>
        <v>0.263343505780598+0.303405513123421i</v>
      </c>
      <c r="I19" s="1" t="str">
        <f ca="1">IMCONJUGATE(F22)</f>
        <v>-0.359945755411471-0.0741177402448914i</v>
      </c>
    </row>
    <row r="20" spans="2:50">
      <c r="B20" t="s">
        <v>14</v>
      </c>
      <c r="C20" s="14">
        <f t="shared" ca="1" si="0"/>
        <v>5.1084132897657834E-2</v>
      </c>
      <c r="D20" s="12">
        <f t="shared" ca="1" si="1"/>
        <v>0.2184455556749636</v>
      </c>
      <c r="F20" s="1" t="str">
        <f ca="1">G6</f>
        <v>-0.318980547674414+0.297178917181939i</v>
      </c>
      <c r="G20" s="1">
        <f ca="1">-G13+G14+G15</f>
        <v>0.18053019877297144</v>
      </c>
      <c r="H20" s="1" t="str">
        <f ca="1">IMCONJUGATE(G21)</f>
        <v>-0.310186779532166+0.327974024791081i</v>
      </c>
      <c r="I20" s="1" t="str">
        <f ca="1">IMCONJUGATE(G22)</f>
        <v>-0.25965975673835+0.0629967016454432i</v>
      </c>
    </row>
    <row r="21" spans="2:50">
      <c r="C21" s="13">
        <f ca="1">SQRT(SUMSQ(C6:C20))</f>
        <v>1</v>
      </c>
      <c r="D21" s="13">
        <f ca="1">SQRT(SUMSQ(D6:D20))</f>
        <v>4.2761919070369334</v>
      </c>
      <c r="F21" s="1" t="str">
        <f ca="1">G7</f>
        <v>0.263343505780598-0.303405513123421i</v>
      </c>
      <c r="G21" s="1" t="str">
        <f ca="1">G8</f>
        <v>-0.310186779532166-0.327974024791081i</v>
      </c>
      <c r="H21" s="1">
        <f ca="1">-2*G14+G15</f>
        <v>0.35863343991193813</v>
      </c>
      <c r="I21" s="1" t="str">
        <f ca="1">IMCONJUGATE(H22)</f>
        <v>-0.0290139251045599-0.203287407626217i</v>
      </c>
    </row>
    <row r="22" spans="2:50">
      <c r="F22" s="1" t="str">
        <f ca="1">G9</f>
        <v>-0.359945755411471+0.0741177402448914i</v>
      </c>
      <c r="G22" s="1" t="str">
        <f ca="1">G10</f>
        <v>-0.25965975673835-0.0629967016454432i</v>
      </c>
      <c r="H22" s="1" t="str">
        <f ca="1">G11</f>
        <v>-0.0290139251045599+0.203287407626217i</v>
      </c>
      <c r="I22" s="1">
        <f ca="1">-3*G15</f>
        <v>-6.2565029775892789E-2</v>
      </c>
    </row>
    <row r="23" spans="2:50">
      <c r="Q23" s="3" t="s">
        <v>29</v>
      </c>
      <c r="R23" t="s">
        <v>42</v>
      </c>
      <c r="Y23" s="3" t="s">
        <v>30</v>
      </c>
      <c r="Z23" t="s">
        <v>42</v>
      </c>
      <c r="AG23" s="3" t="s">
        <v>31</v>
      </c>
      <c r="AH23" t="s">
        <v>42</v>
      </c>
      <c r="AO23" s="3" t="s">
        <v>32</v>
      </c>
      <c r="AP23" t="s">
        <v>42</v>
      </c>
    </row>
    <row r="24" spans="2:50">
      <c r="P24" t="s">
        <v>28</v>
      </c>
      <c r="Q24" s="2">
        <f ca="1">F19</f>
        <v>-0.47659860890901679</v>
      </c>
      <c r="R24" t="s">
        <v>30</v>
      </c>
      <c r="S24" t="s">
        <v>31</v>
      </c>
      <c r="T24" t="s">
        <v>32</v>
      </c>
      <c r="X24" t="s">
        <v>28</v>
      </c>
      <c r="Y24" t="str">
        <f ca="1">G19</f>
        <v>-0.318980547674414-0.297178917181939i</v>
      </c>
      <c r="Z24" t="s">
        <v>29</v>
      </c>
      <c r="AA24" t="s">
        <v>31</v>
      </c>
      <c r="AB24" t="s">
        <v>32</v>
      </c>
      <c r="AF24" t="s">
        <v>28</v>
      </c>
      <c r="AG24" t="str">
        <f ca="1">H19</f>
        <v>0.263343505780598+0.303405513123421i</v>
      </c>
      <c r="AH24" t="s">
        <v>29</v>
      </c>
      <c r="AI24" t="s">
        <v>30</v>
      </c>
      <c r="AJ24" t="s">
        <v>32</v>
      </c>
      <c r="AN24" t="s">
        <v>28</v>
      </c>
      <c r="AO24" t="str">
        <f ca="1">I19</f>
        <v>-0.359945755411471-0.0741177402448914i</v>
      </c>
      <c r="AP24" t="s">
        <v>29</v>
      </c>
      <c r="AQ24" t="s">
        <v>30</v>
      </c>
      <c r="AR24" t="s">
        <v>31</v>
      </c>
    </row>
    <row r="25" spans="2:50">
      <c r="P25" t="s">
        <v>33</v>
      </c>
      <c r="R25" s="8">
        <f ca="1">G20</f>
        <v>0.18053019877297144</v>
      </c>
      <c r="S25" s="1" t="str">
        <f ca="1">H20</f>
        <v>-0.310186779532166+0.327974024791081i</v>
      </c>
      <c r="T25" s="1" t="str">
        <f ca="1">I20</f>
        <v>-0.25965975673835+0.0629967016454432i</v>
      </c>
      <c r="X25" t="s">
        <v>33</v>
      </c>
      <c r="Z25" s="1" t="str">
        <f ca="1">F20</f>
        <v>-0.318980547674414+0.297178917181939i</v>
      </c>
      <c r="AA25" s="1" t="str">
        <f ca="1">H20</f>
        <v>-0.310186779532166+0.327974024791081i</v>
      </c>
      <c r="AB25" s="1" t="str">
        <f ca="1">I20</f>
        <v>-0.25965975673835+0.0629967016454432i</v>
      </c>
      <c r="AF25" t="s">
        <v>33</v>
      </c>
      <c r="AH25" s="1" t="str">
        <f ca="1">F20</f>
        <v>-0.318980547674414+0.297178917181939i</v>
      </c>
      <c r="AI25" s="8">
        <f ca="1">G20</f>
        <v>0.18053019877297144</v>
      </c>
      <c r="AJ25" s="1" t="str">
        <f ca="1">I20</f>
        <v>-0.25965975673835+0.0629967016454432i</v>
      </c>
      <c r="AN25" t="s">
        <v>33</v>
      </c>
      <c r="AP25" s="1" t="str">
        <f ca="1">F20</f>
        <v>-0.318980547674414+0.297178917181939i</v>
      </c>
      <c r="AQ25" s="8">
        <f ca="1">G20</f>
        <v>0.18053019877297144</v>
      </c>
      <c r="AR25" s="1" t="str">
        <f ca="1">H20</f>
        <v>-0.310186779532166+0.327974024791081i</v>
      </c>
    </row>
    <row r="26" spans="2:50">
      <c r="P26" t="s">
        <v>34</v>
      </c>
      <c r="R26" s="1" t="str">
        <f ca="1">G21</f>
        <v>-0.310186779532166-0.327974024791081i</v>
      </c>
      <c r="S26" s="10">
        <f ca="1">H21</f>
        <v>0.35863343991193813</v>
      </c>
      <c r="T26" s="1" t="str">
        <f ca="1">I21</f>
        <v>-0.0290139251045599-0.203287407626217i</v>
      </c>
      <c r="X26" t="s">
        <v>34</v>
      </c>
      <c r="Z26" s="1" t="str">
        <f ca="1">F21</f>
        <v>0.263343505780598-0.303405513123421i</v>
      </c>
      <c r="AA26" s="11">
        <f ca="1">H21</f>
        <v>0.35863343991193813</v>
      </c>
      <c r="AB26" s="1" t="str">
        <f ca="1">I21</f>
        <v>-0.0290139251045599-0.203287407626217i</v>
      </c>
      <c r="AF26" t="s">
        <v>34</v>
      </c>
      <c r="AH26" s="1" t="str">
        <f ca="1">F21</f>
        <v>0.263343505780598-0.303405513123421i</v>
      </c>
      <c r="AI26" s="1" t="str">
        <f ca="1">G21</f>
        <v>-0.310186779532166-0.327974024791081i</v>
      </c>
      <c r="AJ26" s="1" t="str">
        <f ca="1">I21</f>
        <v>-0.0290139251045599-0.203287407626217i</v>
      </c>
      <c r="AN26" t="s">
        <v>34</v>
      </c>
      <c r="AP26" s="1" t="str">
        <f ca="1">F21</f>
        <v>0.263343505780598-0.303405513123421i</v>
      </c>
      <c r="AQ26" s="1" t="str">
        <f ca="1">G21</f>
        <v>-0.310186779532166-0.327974024791081i</v>
      </c>
      <c r="AR26" s="10">
        <f ca="1">H21</f>
        <v>0.35863343991193813</v>
      </c>
    </row>
    <row r="27" spans="2:50">
      <c r="L27">
        <f ca="1">SLOPE(L30:L60,J30:J60)</f>
        <v>8.4056825438973179E-2</v>
      </c>
      <c r="P27" t="s">
        <v>27</v>
      </c>
      <c r="R27" s="1" t="str">
        <f ca="1">G22</f>
        <v>-0.25965975673835-0.0629967016454432i</v>
      </c>
      <c r="S27" s="1" t="str">
        <f ca="1">H22</f>
        <v>-0.0290139251045599+0.203287407626217i</v>
      </c>
      <c r="T27" s="9">
        <f ca="1">I22</f>
        <v>-6.2565029775892789E-2</v>
      </c>
      <c r="X27" t="s">
        <v>27</v>
      </c>
      <c r="Z27" s="1" t="str">
        <f ca="1">F22</f>
        <v>-0.359945755411471+0.0741177402448914i</v>
      </c>
      <c r="AA27" s="1" t="str">
        <f ca="1">H22</f>
        <v>-0.0290139251045599+0.203287407626217i</v>
      </c>
      <c r="AB27" s="9">
        <f ca="1">I22</f>
        <v>-6.2565029775892789E-2</v>
      </c>
      <c r="AF27" t="s">
        <v>27</v>
      </c>
      <c r="AH27" s="1" t="str">
        <f ca="1">F22</f>
        <v>-0.359945755411471+0.0741177402448914i</v>
      </c>
      <c r="AI27" s="1" t="str">
        <f ca="1">G22</f>
        <v>-0.25965975673835-0.0629967016454432i</v>
      </c>
      <c r="AJ27" s="9">
        <f ca="1">I22</f>
        <v>-6.2565029775892789E-2</v>
      </c>
      <c r="AN27" t="s">
        <v>27</v>
      </c>
      <c r="AP27" s="1" t="str">
        <f ca="1">F22</f>
        <v>-0.359945755411471+0.0741177402448914i</v>
      </c>
      <c r="AQ27" s="1" t="str">
        <f ca="1">G22</f>
        <v>-0.25965975673835-0.0629967016454432i</v>
      </c>
      <c r="AR27" s="1" t="str">
        <f ca="1">H22</f>
        <v>-0.0290139251045599+0.203287407626217i</v>
      </c>
    </row>
    <row r="28" spans="2:50">
      <c r="L28">
        <f ca="1">INTERCEPT(L30:L60,J30:J60)</f>
        <v>2.7315711438377511E-2</v>
      </c>
      <c r="Q28" t="s">
        <v>43</v>
      </c>
      <c r="Y28" t="s">
        <v>43</v>
      </c>
      <c r="AG28" t="s">
        <v>43</v>
      </c>
      <c r="AO28" t="s">
        <v>43</v>
      </c>
    </row>
    <row r="29" spans="2:50">
      <c r="I29" t="s">
        <v>26</v>
      </c>
      <c r="J29" t="s">
        <v>25</v>
      </c>
      <c r="K29" t="s">
        <v>48</v>
      </c>
      <c r="L29" t="s">
        <v>52</v>
      </c>
      <c r="M29" s="4" t="s">
        <v>35</v>
      </c>
      <c r="N29" s="5" t="s">
        <v>36</v>
      </c>
      <c r="O29" s="7" t="s">
        <v>37</v>
      </c>
      <c r="P29" s="6" t="s">
        <v>38</v>
      </c>
      <c r="Q29" t="s">
        <v>44</v>
      </c>
      <c r="T29" t="s">
        <v>39</v>
      </c>
      <c r="W29" t="s">
        <v>40</v>
      </c>
      <c r="X29" t="s">
        <v>41</v>
      </c>
      <c r="Y29" t="s">
        <v>44</v>
      </c>
      <c r="AB29" t="s">
        <v>39</v>
      </c>
      <c r="AE29" t="s">
        <v>47</v>
      </c>
      <c r="AF29" t="s">
        <v>41</v>
      </c>
      <c r="AG29" t="s">
        <v>44</v>
      </c>
      <c r="AJ29" t="s">
        <v>39</v>
      </c>
      <c r="AM29" t="s">
        <v>47</v>
      </c>
      <c r="AN29" t="s">
        <v>41</v>
      </c>
      <c r="AO29" t="s">
        <v>44</v>
      </c>
      <c r="AR29" t="s">
        <v>39</v>
      </c>
      <c r="AU29" t="s">
        <v>47</v>
      </c>
      <c r="AV29" t="s">
        <v>41</v>
      </c>
      <c r="AW29" t="s">
        <v>48</v>
      </c>
      <c r="AX29" t="s">
        <v>50</v>
      </c>
    </row>
    <row r="30" spans="2:50">
      <c r="I30">
        <v>0.1</v>
      </c>
      <c r="J30">
        <v>-1.5</v>
      </c>
      <c r="K30">
        <f ca="1">AX30</f>
        <v>2.7137304732799099</v>
      </c>
      <c r="L30">
        <f ca="1">K30-(J30^4)+J30^2</f>
        <v>-9.8769526720090095E-2</v>
      </c>
      <c r="M30">
        <f ca="1">$F$19-J30</f>
        <v>1.0234013910909832</v>
      </c>
      <c r="N30">
        <f ca="1">$G$20-J30</f>
        <v>1.6805301987729715</v>
      </c>
      <c r="O30">
        <f ca="1">$H$21-J30</f>
        <v>1.8586334399119382</v>
      </c>
      <c r="P30">
        <f ca="1">$I$22-J30</f>
        <v>1.4374349702241072</v>
      </c>
      <c r="Q30" t="str">
        <f ca="1">IMPRODUCT(N30,O30,P30)</f>
        <v>4.48981321498785</v>
      </c>
      <c r="R30" t="str">
        <f ca="1">IMPRODUCT($S$25,$T$26,$R$27)</f>
        <v>-0.016276239122861-0.0186696406952779i</v>
      </c>
      <c r="S30" t="str">
        <f ca="1">IMPRODUCT($T$25,$R$26,$S$27)</f>
        <v>-0.016276239122861+0.0186696406952779i</v>
      </c>
      <c r="T30" t="str">
        <f ca="1">IMPRODUCT($T$25,O30,$R$27)</f>
        <v>0.132691137910443</v>
      </c>
      <c r="U30" t="str">
        <f ca="1">IMPRODUCT(N30,$T$26,$S$27)</f>
        <v>0.0708638881530139+1.73472347597681E-18i</v>
      </c>
      <c r="V30" t="str">
        <f ca="1">IMPRODUCT($S$25,$R$26,P30)</f>
        <v>0.29292452180565</v>
      </c>
      <c r="W30" t="str">
        <f ca="1">IMSUB(IMSUM(Q30:S30),IMSUM(T30:V30))</f>
        <v>3.96078118887302-1.73472347597681E-18i</v>
      </c>
      <c r="X30" t="str">
        <f ca="1">IMPRODUCT(W30,M30)</f>
        <v>4.05346897849965-1.77531841847285E-18i</v>
      </c>
      <c r="Y30" t="str">
        <f ca="1">IMPRODUCT($Z$25,$P30,$O30)</f>
        <v>-0.852209070279327+0.793962423616943i</v>
      </c>
      <c r="Z30" t="str">
        <f ca="1">IMPRODUCT($AA$25,$Z$27,$AB$26)</f>
        <v>-0.0312064329022819-0.0136632551822883i</v>
      </c>
      <c r="AA30" t="str">
        <f ca="1">IMPRODUCT($AB$25,$AA$27,$Z$26)</f>
        <v>-0.0179585165592848-0.0127823060863645i</v>
      </c>
      <c r="AB30" t="str">
        <f ca="1">IMPRODUCT($AB$25,$O30,$Z$27)</f>
        <v>0.165035969980032-0.077915381683232i</v>
      </c>
      <c r="AC30" t="str">
        <f ca="1">IMPRODUCT($Z$25,$AB$26,$AA$27)</f>
        <v>-0.0134506371083906+0.012531315155176i</v>
      </c>
      <c r="AD30" t="str">
        <f ca="1">IMPRODUCT($AA$25,$Z$26,$P30)</f>
        <v>0.0256200550838405+0.259431438003355i</v>
      </c>
      <c r="AE30" t="str">
        <f ca="1">IMSUB(IMSUM(Y30:AA30),IMSUM(AB30:AD30))</f>
        <v>-1.07857940769638+0.573469490872991i</v>
      </c>
      <c r="AF30" t="str">
        <f ca="1">IMPRODUCT(IMSUB(0,$Y$24),AE30)</f>
        <v>-0.51446889251185-0.137605448200713i</v>
      </c>
      <c r="AG30" t="str">
        <f ca="1">IMPRODUCT($AH$25,$AI$26,P30)</f>
        <v>0.282327341871907+0.0178764627700111i</v>
      </c>
      <c r="AH30" t="str">
        <f ca="1">IMPRODUCT(N30,$AJ$26,$AH$27)</f>
        <v>0.0428714050486842+0.11935460391149i</v>
      </c>
      <c r="AI30" t="str">
        <f ca="1">IMPRODUCT($AJ$25,$AH$26,$AI$27)</f>
        <v>0.018800559966794-0.0216606577284847i</v>
      </c>
      <c r="AJ30" t="str">
        <f ca="1">IMPRODUCT($AJ$25,$AI$26,$AH$27)</f>
        <v>-0.0412917338679178-0.0161189341297601i</v>
      </c>
      <c r="AK30" t="str">
        <f ca="1">IMPRODUCT($AH$25,$AJ$26,$AI$27)</f>
        <v>-0.0145480486377227-0.0189875247713376i</v>
      </c>
      <c r="AL30" t="str">
        <f ca="1">IMPRODUCT(N30,$AH$26,P30)</f>
        <v>0.636146497176431-0.732922400441826i</v>
      </c>
      <c r="AM30" t="str">
        <f ca="1">IMSUB(IMSUM(AG30:AI30),IMSUM(AJ30:AL30))</f>
        <v>-0.236307407783406+0.88359926829594i</v>
      </c>
      <c r="AN30" t="str">
        <f ca="1">IMPRODUCT(IMSUM(0,$AG$24),AM30)</f>
        <v>-0.330318910600417+0.160993158704834i</v>
      </c>
      <c r="AO30" t="str">
        <f ca="1">IMPRODUCT($AP$25,$AQ$26,$AR$27)</f>
        <v>-0.00822679590454059+0.0395669565979251i</v>
      </c>
      <c r="AP30" t="str">
        <f ca="1">IMPRODUCT(N30,O30,$AP$27)</f>
        <v>-1.12428683231023+0.231505992625648i</v>
      </c>
      <c r="AQ30" t="str">
        <f ca="1">IMPRODUCT($AR$25,$AP$26,$AQ$27)</f>
        <v>0.00674175028950467-0.0479867851258231i</v>
      </c>
      <c r="AR30" t="str">
        <f ca="1">IMPRODUCT($AR$25,$AQ$26,$AP$27)</f>
        <v>-0.0733507535742227+0.0151039205726053i</v>
      </c>
      <c r="AS30" t="str">
        <f ca="1">IMPRODUCT($AP$25,O30,$AQ$27)</f>
        <v>0.188739956531694-0.106073479770752i</v>
      </c>
      <c r="AT30" t="str">
        <f ca="1">IMPRODUCT(N30,$AP$26,$AR$27)</f>
        <v>0.0908123084914556+0.104759888993024i</v>
      </c>
      <c r="AU30" t="str">
        <f ca="1">IMSUB(IMSUM(AO30:AQ30),IMSUM(AR30:AT30))</f>
        <v>-1.3319733893742+0.209295834302873i</v>
      </c>
      <c r="AV30" t="str">
        <f ca="1">IMPRODUCT(IMSUB(0,$AO$24),AU30)</f>
        <v>-0.494950702107472-0.0233877105041229i</v>
      </c>
      <c r="AW30" t="str">
        <f ca="1">IMSUM(X30,AF30,AN30,AV30)</f>
        <v>2.71373047327991-1.89778748271863E-15i</v>
      </c>
      <c r="AX30">
        <f ca="1">IMREAL(AW30)</f>
        <v>2.7137304732799099</v>
      </c>
    </row>
    <row r="31" spans="2:50">
      <c r="J31">
        <f t="shared" ref="J31:J60" si="2">J30+$I$30</f>
        <v>-1.4</v>
      </c>
      <c r="K31">
        <f t="shared" ref="K31:K60" ca="1" si="3">AX31</f>
        <v>1.7912361558237999</v>
      </c>
      <c r="L31">
        <f t="shared" ref="L31:L60" ca="1" si="4">K31-(J31^4)+J31^2</f>
        <v>-9.0363844176199359E-2</v>
      </c>
      <c r="M31">
        <f ca="1">$F$19-J31</f>
        <v>0.92340139109098307</v>
      </c>
      <c r="N31">
        <f ca="1">$G$20-J31</f>
        <v>1.5805301987729714</v>
      </c>
      <c r="O31">
        <f ca="1">$H$21-J31</f>
        <v>1.7586334399119381</v>
      </c>
      <c r="P31">
        <f ca="1">$I$22-J31</f>
        <v>1.3374349702241071</v>
      </c>
      <c r="Q31" t="str">
        <f t="shared" ref="Q31:Q60" ca="1" si="5">IMPRODUCT(N31,O31,P31)</f>
        <v>3.71749848069568</v>
      </c>
      <c r="R31" t="str">
        <f t="shared" ref="R31:R60" ca="1" si="6">IMPRODUCT($S$25,$T$26,$R$27)</f>
        <v>-0.016276239122861-0.0186696406952779i</v>
      </c>
      <c r="S31" t="str">
        <f t="shared" ref="S31:S60" ca="1" si="7">IMPRODUCT($T$25,$R$26,$S$27)</f>
        <v>-0.016276239122861+0.0186696406952779i</v>
      </c>
      <c r="T31" t="str">
        <f t="shared" ref="T31:T60" ca="1" si="8">IMPRODUCT($T$25,O31,$R$27)</f>
        <v>0.125551960541681</v>
      </c>
      <c r="U31" t="str">
        <f t="shared" ref="U31:U60" ca="1" si="9">IMPRODUCT(N31,$T$26,$S$27)</f>
        <v>0.0666471303580779-1.73472347597681E-18i</v>
      </c>
      <c r="V31" t="str">
        <f t="shared" ref="V31:V60" ca="1" si="10">IMPRODUCT($S$25,$R$26,P31)</f>
        <v>0.27254624189223</v>
      </c>
      <c r="W31" t="str">
        <f t="shared" ref="W31:W60" ca="1" si="11">IMSUB(IMSUM(Q31:S31),IMSUM(T31:V31))</f>
        <v>3.22020066965797+1.73472347597681E-18i</v>
      </c>
      <c r="X31" t="str">
        <f t="shared" ref="X31:X60" ca="1" si="12">IMPRODUCT(W31,M31)</f>
        <v>2.97353777795428+1.60184607087517E-18i</v>
      </c>
      <c r="Y31" t="str">
        <f t="shared" ref="Y31:Y60" ca="1" si="13">IMPRODUCT($Z$25,$P31,$O31)</f>
        <v>-0.750260705092318+0.698982008680579i</v>
      </c>
      <c r="Z31" t="str">
        <f t="shared" ref="Z31:Z60" ca="1" si="14">IMPRODUCT($AA$25,$Z$27,$AB$26)</f>
        <v>-0.0312064329022819-0.0136632551822883i</v>
      </c>
      <c r="AA31" t="str">
        <f t="shared" ref="AA31:AA60" ca="1" si="15">IMPRODUCT($AB$25,$AA$27,$Z$26)</f>
        <v>-0.0179585165592848-0.0127823060863645i</v>
      </c>
      <c r="AB31" t="str">
        <f t="shared" ref="AB31:AB60" ca="1" si="16">IMPRODUCT($AB$25,$O31,$Z$27)</f>
        <v>0.156156544568002-0.0737233027068135i</v>
      </c>
      <c r="AC31" t="str">
        <f t="shared" ref="AC31:AC60" ca="1" si="17">IMPRODUCT($Z$25,$AB$26,$AA$27)</f>
        <v>-0.0134506371083906+0.012531315155176i</v>
      </c>
      <c r="AD31" t="str">
        <f t="shared" ref="AD31:AD60" ca="1" si="18">IMPRODUCT($AA$25,$Z$26,$P31)</f>
        <v>0.0238377097524308+0.241383217153204i</v>
      </c>
      <c r="AE31" t="str">
        <f t="shared" ref="AE31:AE60" ca="1" si="19">IMSUB(IMSUM(Y31:AA31),IMSUM(AB31:AD31))</f>
        <v>-0.965969271765927+0.49234521781036i</v>
      </c>
      <c r="AF31" t="str">
        <f t="shared" ref="AF31:AF60" ca="1" si="20">IMPRODUCT(IMSUB(0,$Y$24),AE31)</f>
        <v>-0.454440026053139-0.130017154992397i</v>
      </c>
      <c r="AG31" t="str">
        <f t="shared" ref="AG31:AG60" ca="1" si="21">IMPRODUCT($AH$25,$AI$26,P31)</f>
        <v>0.262686290435132+0.0166328264914792i</v>
      </c>
      <c r="AH31" t="str">
        <f t="shared" ref="AH31:AH60" ca="1" si="22">IMPRODUCT(N31,$AJ$26,$AH$27)</f>
        <v>0.0403203408024132+0.112252404617563i</v>
      </c>
      <c r="AI31" t="str">
        <f t="shared" ref="AI31:AI60" ca="1" si="23">IMPRODUCT($AJ$25,$AH$26,$AI$27)</f>
        <v>0.018800559966794-0.0216606577284847i</v>
      </c>
      <c r="AJ31" t="str">
        <f t="shared" ref="AJ31:AJ60" ca="1" si="24">IMPRODUCT($AJ$25,$AI$26,$AH$27)</f>
        <v>-0.0412917338679178-0.0161189341297601i</v>
      </c>
      <c r="AK31" t="str">
        <f t="shared" ref="AK31:AK60" ca="1" si="25">IMPRODUCT($AH$25,$AJ$26,$AI$27)</f>
        <v>-0.0145480486377227-0.0189875247713376i</v>
      </c>
      <c r="AL31" t="str">
        <f t="shared" ref="AL31:AL60" ca="1" si="26">IMPRODUCT(N31,$AH$26,P31)</f>
        <v>0.556670344383688-0.641355673373009i</v>
      </c>
      <c r="AM31" t="str">
        <f t="shared" ref="AM31:AM60" ca="1" si="27">IMSUB(IMSUM(AG31:AI31),IMSUM(AJ31:AL31))</f>
        <v>-0.179023370673709+0.783686705654665i</v>
      </c>
      <c r="AN31" t="str">
        <f t="shared" ref="AN31:AN60" ca="1" si="28">IMPRODUCT(IMSUM(0,$AG$24),AM31)</f>
        <v>-0.284919509107031+0.152062126860406i</v>
      </c>
      <c r="AO31" t="str">
        <f t="shared" ref="AO31:AO60" ca="1" si="29">IMPRODUCT($AP$25,$AQ$26,$AR$27)</f>
        <v>-0.00822679590454059+0.0395669565979251i</v>
      </c>
      <c r="AP31" t="str">
        <f t="shared" ref="AP31:AP60" ca="1" si="30">IMPRODUCT(N31,O31,$AP$27)</f>
        <v>-1.00049559691922+0.206015688902475i</v>
      </c>
      <c r="AQ31" t="str">
        <f t="shared" ref="AQ31:AQ60" ca="1" si="31">IMPRODUCT($AR$25,$AP$26,$AQ$27)</f>
        <v>0.00674175028950467-0.0479867851258231i</v>
      </c>
      <c r="AR31" t="str">
        <f t="shared" ref="AR31:AR60" ca="1" si="32">IMPRODUCT($AR$25,$AQ$26,$AP$27)</f>
        <v>-0.0733507535742227+0.0151039205726053i</v>
      </c>
      <c r="AS31" t="str">
        <f t="shared" ref="AS31:AS60" ca="1" si="33">IMPRODUCT($AP$25,O31,$AQ$27)</f>
        <v>0.178585186232251-0.100366411475684i</v>
      </c>
      <c r="AT31" t="str">
        <f t="shared" ref="AT31:AT60" ca="1" si="34">IMPRODUCT(N31,$AP$26,$AR$27)</f>
        <v>0.0854085193445684+0.0985261486490831i</v>
      </c>
      <c r="AU31" t="str">
        <f t="shared" ref="AU31:AU60" ca="1" si="35">IMSUB(IMSUM(AO31:AQ31),IMSUM(AR31:AT31))</f>
        <v>-1.19262359453686+0.184332202628573i</v>
      </c>
      <c r="AV31" t="str">
        <f t="shared" ref="AV31:AV60" ca="1" si="36">IMPRODUCT(IMSUB(0,$AO$24),AU31)</f>
        <v>-0.442942086970307-0.0220449718680096i</v>
      </c>
      <c r="AW31" t="str">
        <f t="shared" ref="AW31:AW60" ca="1" si="37">IMSUM(X31,AF31,AN31,AV31)</f>
        <v>1.7912361558238-6.07153216591882E-16i</v>
      </c>
      <c r="AX31">
        <f t="shared" ref="AX31:AX60" ca="1" si="38">IMREAL(AW31)</f>
        <v>1.7912361558237999</v>
      </c>
    </row>
    <row r="32" spans="2:50">
      <c r="J32">
        <f t="shared" si="2"/>
        <v>-1.2999999999999998</v>
      </c>
      <c r="K32">
        <f t="shared" ca="1" si="3"/>
        <v>1.0841418383677199</v>
      </c>
      <c r="L32">
        <f t="shared" ca="1" si="4"/>
        <v>-8.195816163227887E-2</v>
      </c>
      <c r="M32">
        <f ca="1">$F$19-J32</f>
        <v>0.82340139109098298</v>
      </c>
      <c r="N32">
        <f ca="1">$G$20-J32</f>
        <v>1.4805301987729713</v>
      </c>
      <c r="O32">
        <f ca="1">$H$21-J32</f>
        <v>1.658633439911938</v>
      </c>
      <c r="P32">
        <f ca="1">$I$22-J32</f>
        <v>1.237434970224107</v>
      </c>
      <c r="Q32" t="str">
        <f t="shared" ca="1" si="5"/>
        <v>3.0387157185817</v>
      </c>
      <c r="R32" t="str">
        <f t="shared" ca="1" si="6"/>
        <v>-0.016276239122861-0.0186696406952779i</v>
      </c>
      <c r="S32" t="str">
        <f t="shared" ca="1" si="7"/>
        <v>-0.016276239122861+0.0186696406952779i</v>
      </c>
      <c r="T32" t="str">
        <f t="shared" ca="1" si="8"/>
        <v>0.118412783172919-3.46944695195361E-18i</v>
      </c>
      <c r="U32" t="str">
        <f t="shared" ca="1" si="9"/>
        <v>0.0624303725631418</v>
      </c>
      <c r="V32" t="str">
        <f t="shared" ca="1" si="10"/>
        <v>0.25216796197881</v>
      </c>
      <c r="W32" t="str">
        <f t="shared" ca="1" si="11"/>
        <v>2.57315212262111+3.46944695195361E-18i</v>
      </c>
      <c r="X32" t="str">
        <f t="shared" ca="1" si="12"/>
        <v>2.11873703725494+2.85674744655497E-18i</v>
      </c>
      <c r="Y32" t="str">
        <f t="shared" ca="1" si="13"/>
        <v>-0.654691950858797+0.609945172087855i</v>
      </c>
      <c r="Z32" t="str">
        <f t="shared" ca="1" si="14"/>
        <v>-0.0312064329022819-0.0136632551822883i</v>
      </c>
      <c r="AA32" t="str">
        <f t="shared" ca="1" si="15"/>
        <v>-0.0179585165592848-0.0127823060863645i</v>
      </c>
      <c r="AB32" t="str">
        <f t="shared" ca="1" si="16"/>
        <v>0.147277119155972-0.069531223730395i</v>
      </c>
      <c r="AC32" t="str">
        <f t="shared" ca="1" si="17"/>
        <v>-0.0134506371083906+0.012531315155176i</v>
      </c>
      <c r="AD32" t="str">
        <f t="shared" ca="1" si="18"/>
        <v>0.022055364421021+0.223334996303052i</v>
      </c>
      <c r="AE32" t="str">
        <f t="shared" ca="1" si="19"/>
        <v>-0.859738746788966+0.417164523091369i</v>
      </c>
      <c r="AF32" t="str">
        <f t="shared" ca="1" si="20"/>
        <v>-0.398212437566672-0.122428861784082i</v>
      </c>
      <c r="AG32" t="str">
        <f t="shared" ca="1" si="21"/>
        <v>0.243045238998357+0.0153891902129473i</v>
      </c>
      <c r="AH32" t="str">
        <f t="shared" ca="1" si="22"/>
        <v>0.0377692765561422+0.105150205323636i</v>
      </c>
      <c r="AI32" t="str">
        <f t="shared" ca="1" si="23"/>
        <v>0.018800559966794-0.0216606577284847i</v>
      </c>
      <c r="AJ32" t="str">
        <f t="shared" ca="1" si="24"/>
        <v>-0.0412917338679178-0.0161189341297601i</v>
      </c>
      <c r="AK32" t="str">
        <f t="shared" ca="1" si="25"/>
        <v>-0.0145480486377227-0.0189875247713376i</v>
      </c>
      <c r="AL32" t="str">
        <f t="shared" ca="1" si="26"/>
        <v>0.482461061706557-0.55585705656666i</v>
      </c>
      <c r="AM32" t="str">
        <f t="shared" ca="1" si="27"/>
        <v>-0.127006203679624+0.689842253275857i</v>
      </c>
      <c r="AN32" t="str">
        <f t="shared" ca="1" si="28"/>
        <v>-0.242748201762255+0.143131095015977i</v>
      </c>
      <c r="AO32" t="str">
        <f t="shared" ca="1" si="29"/>
        <v>-0.00822679590454059+0.0395669565979251i</v>
      </c>
      <c r="AP32" t="str">
        <f t="shared" ca="1" si="30"/>
        <v>-0.883903276636437+0.182007739984201i</v>
      </c>
      <c r="AQ32" t="str">
        <f t="shared" ca="1" si="31"/>
        <v>0.00674175028950467-0.0479867851258231i</v>
      </c>
      <c r="AR32" t="str">
        <f t="shared" ca="1" si="32"/>
        <v>-0.0733507535742227+0.0151039205726053i</v>
      </c>
      <c r="AS32" t="str">
        <f t="shared" ca="1" si="33"/>
        <v>0.168430415932808-0.0946593431806156i</v>
      </c>
      <c r="AT32" t="str">
        <f t="shared" ca="1" si="34"/>
        <v>0.0800047301976812+0.092292408305142i</v>
      </c>
      <c r="AU32" t="str">
        <f t="shared" ca="1" si="35"/>
        <v>-1.06047271480774+0.160850925759171i</v>
      </c>
      <c r="AV32" t="str">
        <f t="shared" ca="1" si="36"/>
        <v>-0.393634559558294-0.0207022332318956i</v>
      </c>
      <c r="AW32" t="str">
        <f t="shared" ca="1" si="37"/>
        <v>1.08414183836772-5.82867087928207E-16i</v>
      </c>
      <c r="AX32">
        <f t="shared" ca="1" si="38"/>
        <v>1.0841418383677199</v>
      </c>
    </row>
    <row r="33" spans="10:50">
      <c r="J33">
        <f t="shared" si="2"/>
        <v>-1.1999999999999997</v>
      </c>
      <c r="K33">
        <f t="shared" ca="1" si="3"/>
        <v>0.56004752091161503</v>
      </c>
      <c r="L33">
        <f t="shared" ca="1" si="4"/>
        <v>-7.3552479088383693E-2</v>
      </c>
      <c r="M33">
        <f ca="1">$F$19-J33</f>
        <v>0.72340139109098289</v>
      </c>
      <c r="N33">
        <f ca="1">$G$20-J33</f>
        <v>1.3805301987729712</v>
      </c>
      <c r="O33">
        <f ca="1">$H$21-J33</f>
        <v>1.5586334399119379</v>
      </c>
      <c r="P33">
        <f ca="1">$I$22-J33</f>
        <v>1.1374349702241069</v>
      </c>
      <c r="Q33" t="str">
        <f t="shared" ca="1" si="5"/>
        <v>2.44746492864589</v>
      </c>
      <c r="R33" t="str">
        <f t="shared" ca="1" si="6"/>
        <v>-0.016276239122861-0.0186696406952779i</v>
      </c>
      <c r="S33" t="str">
        <f t="shared" ca="1" si="7"/>
        <v>-0.016276239122861+0.0186696406952779i</v>
      </c>
      <c r="T33" t="str">
        <f t="shared" ca="1" si="8"/>
        <v>0.111273605804156</v>
      </c>
      <c r="U33" t="str">
        <f t="shared" ca="1" si="9"/>
        <v>0.0582136147682057</v>
      </c>
      <c r="V33" t="str">
        <f t="shared" ca="1" si="10"/>
        <v>0.231789682065391</v>
      </c>
      <c r="W33" t="str">
        <f t="shared" ca="1" si="11"/>
        <v>2.01363554776242</v>
      </c>
      <c r="X33" t="str">
        <f t="shared" ca="1" si="12"/>
        <v>1.45666675640159</v>
      </c>
      <c r="Y33" t="str">
        <f t="shared" ca="1" si="13"/>
        <v>-0.565502807578765+0.526851913838769i</v>
      </c>
      <c r="Z33" t="str">
        <f t="shared" ca="1" si="14"/>
        <v>-0.0312064329022819-0.0136632551822883i</v>
      </c>
      <c r="AA33" t="str">
        <f t="shared" ca="1" si="15"/>
        <v>-0.0179585165592848-0.0127823060863645i</v>
      </c>
      <c r="AB33" t="str">
        <f t="shared" ca="1" si="16"/>
        <v>0.138397693743942-0.0653391447539766i</v>
      </c>
      <c r="AC33" t="str">
        <f t="shared" ca="1" si="17"/>
        <v>-0.0134506371083906+0.012531315155176i</v>
      </c>
      <c r="AD33" t="str">
        <f t="shared" ca="1" si="18"/>
        <v>0.0202730190896112+0.205286775452901i</v>
      </c>
      <c r="AE33" t="str">
        <f t="shared" ca="1" si="19"/>
        <v>-0.759887832765495+0.347927406716016i</v>
      </c>
      <c r="AF33" t="str">
        <f t="shared" ca="1" si="20"/>
        <v>-0.345786127052447-0.114840568575767i</v>
      </c>
      <c r="AG33" t="str">
        <f t="shared" ca="1" si="21"/>
        <v>0.223404187561582+0.0141455539344154i</v>
      </c>
      <c r="AH33" t="str">
        <f t="shared" ca="1" si="22"/>
        <v>0.0352182123098712+0.0980480060297082i</v>
      </c>
      <c r="AI33" t="str">
        <f t="shared" ca="1" si="23"/>
        <v>0.018800559966794-0.0216606577284847i</v>
      </c>
      <c r="AJ33" t="str">
        <f t="shared" ca="1" si="24"/>
        <v>-0.0412917338679178-0.0161189341297601i</v>
      </c>
      <c r="AK33" t="str">
        <f t="shared" ca="1" si="25"/>
        <v>-0.0145480486377227-0.0189875247713376i</v>
      </c>
      <c r="AL33" t="str">
        <f t="shared" ca="1" si="26"/>
        <v>0.413518649145039-0.47642655002278i</v>
      </c>
      <c r="AM33" t="str">
        <f t="shared" ca="1" si="27"/>
        <v>-0.080255906801152+0.602065911159517i</v>
      </c>
      <c r="AN33" t="str">
        <f t="shared" ca="1" si="28"/>
        <v>-0.20380498856609+0.134200063171548i</v>
      </c>
      <c r="AO33" t="str">
        <f t="shared" ca="1" si="29"/>
        <v>-0.00822679590454059+0.0395669565979251i</v>
      </c>
      <c r="AP33" t="str">
        <f t="shared" ca="1" si="30"/>
        <v>-0.774509871461885+0.159482145870824i</v>
      </c>
      <c r="AQ33" t="str">
        <f t="shared" ca="1" si="31"/>
        <v>0.00674175028950467-0.0479867851258231i</v>
      </c>
      <c r="AR33" t="str">
        <f t="shared" ca="1" si="32"/>
        <v>-0.0733507535742227+0.0151039205726053i</v>
      </c>
      <c r="AS33" t="str">
        <f t="shared" ca="1" si="33"/>
        <v>0.158275645633365-0.0889522748855473i</v>
      </c>
      <c r="AT33" t="str">
        <f t="shared" ca="1" si="34"/>
        <v>0.074600941050794+0.0860586679612009i</v>
      </c>
      <c r="AU33" t="str">
        <f t="shared" ca="1" si="35"/>
        <v>-0.935520750186857+0.138852003694667i</v>
      </c>
      <c r="AV33" t="str">
        <f t="shared" ca="1" si="36"/>
        <v>-0.347028119871438-0.0193594945957821i</v>
      </c>
      <c r="AW33" t="str">
        <f t="shared" ca="1" si="37"/>
        <v>0.560047520911615-1.08593689596148E-15i</v>
      </c>
      <c r="AX33">
        <f t="shared" ca="1" si="38"/>
        <v>0.56004752091161503</v>
      </c>
    </row>
    <row r="34" spans="10:50">
      <c r="J34">
        <f t="shared" si="2"/>
        <v>-1.0999999999999996</v>
      </c>
      <c r="K34">
        <f t="shared" ca="1" si="3"/>
        <v>0.18895320345551</v>
      </c>
      <c r="L34">
        <f t="shared" ca="1" si="4"/>
        <v>-6.5146796544489183E-2</v>
      </c>
      <c r="M34">
        <f ca="1">$F$19-J34</f>
        <v>0.6234013910909828</v>
      </c>
      <c r="N34">
        <f ca="1">$G$20-J34</f>
        <v>1.2805301987729711</v>
      </c>
      <c r="O34">
        <f ca="1">$H$21-J34</f>
        <v>1.4586334399119378</v>
      </c>
      <c r="P34">
        <f ca="1">$I$22-J34</f>
        <v>1.0374349702241068</v>
      </c>
      <c r="Q34" t="str">
        <f t="shared" ca="1" si="5"/>
        <v>1.93774611088826</v>
      </c>
      <c r="R34" t="str">
        <f t="shared" ca="1" si="6"/>
        <v>-0.016276239122861-0.0186696406952779i</v>
      </c>
      <c r="S34" t="str">
        <f t="shared" ca="1" si="7"/>
        <v>-0.016276239122861+0.0186696406952779i</v>
      </c>
      <c r="T34" t="str">
        <f t="shared" ca="1" si="8"/>
        <v>0.104134428435394</v>
      </c>
      <c r="U34" t="str">
        <f t="shared" ca="1" si="9"/>
        <v>0.0539968569732696-8.67361737988404E-19i</v>
      </c>
      <c r="V34" t="str">
        <f t="shared" ca="1" si="10"/>
        <v>0.211411402151971</v>
      </c>
      <c r="W34" t="str">
        <f t="shared" ca="1" si="11"/>
        <v>1.53565094508191+8.67361737988404E-19i</v>
      </c>
      <c r="X34" t="str">
        <f t="shared" ca="1" si="12"/>
        <v>0.957326935394245+5.40714514041064E-19i</v>
      </c>
      <c r="Y34" t="str">
        <f t="shared" ca="1" si="13"/>
        <v>-0.482693275252221+0.449702233933322i</v>
      </c>
      <c r="Z34" t="str">
        <f t="shared" ca="1" si="14"/>
        <v>-0.0312064329022819-0.0136632551822883i</v>
      </c>
      <c r="AA34" t="str">
        <f t="shared" ca="1" si="15"/>
        <v>-0.0179585165592848-0.0127823060863645i</v>
      </c>
      <c r="AB34" t="str">
        <f t="shared" ca="1" si="16"/>
        <v>0.129518268331911-0.0611470657775581i</v>
      </c>
      <c r="AC34" t="str">
        <f t="shared" ca="1" si="17"/>
        <v>-0.0134506371083906+0.012531315155176i</v>
      </c>
      <c r="AD34" t="str">
        <f t="shared" ca="1" si="18"/>
        <v>0.0184906737582015+0.18723855460275i</v>
      </c>
      <c r="AE34" t="str">
        <f t="shared" ca="1" si="19"/>
        <v>-0.66641652969551+0.284633868684301i</v>
      </c>
      <c r="AF34" t="str">
        <f t="shared" ca="1" si="20"/>
        <v>-0.297161094510463-0.107252275367452i</v>
      </c>
      <c r="AG34" t="str">
        <f t="shared" ca="1" si="21"/>
        <v>0.203763136124807+0.0129019176558835i</v>
      </c>
      <c r="AH34" t="str">
        <f t="shared" ca="1" si="22"/>
        <v>0.0326671480636002+0.0909458067357808i</v>
      </c>
      <c r="AI34" t="str">
        <f t="shared" ca="1" si="23"/>
        <v>0.018800559966794-0.0216606577284847i</v>
      </c>
      <c r="AJ34" t="str">
        <f t="shared" ca="1" si="24"/>
        <v>-0.0412917338679178-0.0161189341297601i</v>
      </c>
      <c r="AK34" t="str">
        <f t="shared" ca="1" si="25"/>
        <v>-0.0145480486377227-0.0189875247713376i</v>
      </c>
      <c r="AL34" t="str">
        <f t="shared" ca="1" si="26"/>
        <v>0.349843106699132-0.403064153741368i</v>
      </c>
      <c r="AM34" t="str">
        <f t="shared" ca="1" si="27"/>
        <v>-0.038772480038291+0.520357679305646i</v>
      </c>
      <c r="AN34" t="str">
        <f t="shared" ca="1" si="28"/>
        <v>-0.168089869518534+0.12526903132712i</v>
      </c>
      <c r="AO34" t="str">
        <f t="shared" ca="1" si="29"/>
        <v>-0.00822679590454059+0.0395669565979251i</v>
      </c>
      <c r="AP34" t="str">
        <f t="shared" ca="1" si="30"/>
        <v>-0.672315381395563+0.138438906562345i</v>
      </c>
      <c r="AQ34" t="str">
        <f t="shared" ca="1" si="31"/>
        <v>0.00674175028950467-0.0479867851258231i</v>
      </c>
      <c r="AR34" t="str">
        <f t="shared" ca="1" si="32"/>
        <v>-0.0733507535742227+0.0151039205726053i</v>
      </c>
      <c r="AS34" t="str">
        <f t="shared" ca="1" si="33"/>
        <v>0.148120875333922-0.0832452065904789i</v>
      </c>
      <c r="AT34" t="str">
        <f t="shared" ca="1" si="34"/>
        <v>0.0691971519039068+0.0798249276172598i</v>
      </c>
      <c r="AU34" t="str">
        <f t="shared" ca="1" si="35"/>
        <v>-0.817767700674205+0.118335436435061i</v>
      </c>
      <c r="AV34" t="str">
        <f t="shared" ca="1" si="36"/>
        <v>-0.303122767909738-0.0180167559596687i</v>
      </c>
      <c r="AW34" t="str">
        <f t="shared" ca="1" si="37"/>
        <v>0.18895320345551-6.93889390390723E-16i</v>
      </c>
      <c r="AX34">
        <f t="shared" ca="1" si="38"/>
        <v>0.18895320345551</v>
      </c>
    </row>
    <row r="35" spans="10:50">
      <c r="J35">
        <f t="shared" si="2"/>
        <v>-0.99999999999999967</v>
      </c>
      <c r="K35">
        <f t="shared" ca="1" si="3"/>
        <v>-5.6741114000599002E-2</v>
      </c>
      <c r="L35">
        <f t="shared" ca="1" si="4"/>
        <v>-5.6741114000598225E-2</v>
      </c>
      <c r="M35">
        <f ca="1">$F$19-J35</f>
        <v>0.52340139109098294</v>
      </c>
      <c r="N35">
        <f ca="1">$G$20-J35</f>
        <v>1.1805301987729711</v>
      </c>
      <c r="O35">
        <f ca="1">$H$21-J35</f>
        <v>1.3586334399119377</v>
      </c>
      <c r="P35">
        <f ca="1">$I$22-J35</f>
        <v>0.93743497022410693</v>
      </c>
      <c r="Q35" t="str">
        <f t="shared" ca="1" si="5"/>
        <v>1.50355926530881</v>
      </c>
      <c r="R35" t="str">
        <f t="shared" ca="1" si="6"/>
        <v>-0.016276239122861-0.0186696406952779i</v>
      </c>
      <c r="S35" t="str">
        <f t="shared" ca="1" si="7"/>
        <v>-0.016276239122861+0.0186696406952779i</v>
      </c>
      <c r="T35" t="str">
        <f t="shared" ca="1" si="8"/>
        <v>0.0969952510666313+3.46944695195361E-18i</v>
      </c>
      <c r="U35" t="str">
        <f t="shared" ca="1" si="9"/>
        <v>0.0497800991783336</v>
      </c>
      <c r="V35" t="str">
        <f t="shared" ca="1" si="10"/>
        <v>0.191033122238551</v>
      </c>
      <c r="W35" t="str">
        <f t="shared" ca="1" si="11"/>
        <v>1.13319831457957-3.46944695195361E-18i</v>
      </c>
      <c r="X35" t="str">
        <f t="shared" ca="1" si="12"/>
        <v>0.593117574232904-1.81591336096889E-18i</v>
      </c>
      <c r="Y35" t="str">
        <f t="shared" ca="1" si="13"/>
        <v>-0.406263353879165+0.378496132371514i</v>
      </c>
      <c r="Z35" t="str">
        <f t="shared" ca="1" si="14"/>
        <v>-0.0312064329022819-0.0136632551822883i</v>
      </c>
      <c r="AA35" t="str">
        <f t="shared" ca="1" si="15"/>
        <v>-0.0179585165592848-0.0127823060863645i</v>
      </c>
      <c r="AB35" t="str">
        <f t="shared" ca="1" si="16"/>
        <v>0.120638842919881-0.0569549868011396i</v>
      </c>
      <c r="AC35" t="str">
        <f t="shared" ca="1" si="17"/>
        <v>-0.0134506371083906+0.012531315155176i</v>
      </c>
      <c r="AD35" t="str">
        <f t="shared" ca="1" si="18"/>
        <v>0.0167083284267917+0.169190333752598i</v>
      </c>
      <c r="AE35" t="str">
        <f t="shared" ca="1" si="19"/>
        <v>-0.579324837579014+0.227283908996227i</v>
      </c>
      <c r="AF35" t="str">
        <f t="shared" ca="1" si="20"/>
        <v>-0.252337339940722-0.0996639821591359i</v>
      </c>
      <c r="AG35" t="str">
        <f t="shared" ca="1" si="21"/>
        <v>0.184122084688032+0.0116582813773516i</v>
      </c>
      <c r="AH35" t="str">
        <f t="shared" ca="1" si="22"/>
        <v>0.0301160838173292+0.0838436074418535i</v>
      </c>
      <c r="AI35" t="str">
        <f t="shared" ca="1" si="23"/>
        <v>0.018800559966794-0.0216606577284847i</v>
      </c>
      <c r="AJ35" t="str">
        <f t="shared" ca="1" si="24"/>
        <v>-0.0412917338679178-0.0161189341297601i</v>
      </c>
      <c r="AK35" t="str">
        <f t="shared" ca="1" si="25"/>
        <v>-0.0145480486377227-0.0189875247713376i</v>
      </c>
      <c r="AL35" t="str">
        <f t="shared" ca="1" si="26"/>
        <v>0.291434434368837-0.335769867722425i</v>
      </c>
      <c r="AM35" t="str">
        <f t="shared" ca="1" si="27"/>
        <v>-0.00255592339104099+0.444717557714243i</v>
      </c>
      <c r="AN35" t="str">
        <f t="shared" ca="1" si="28"/>
        <v>-0.135602844619588+0.116337999482691i</v>
      </c>
      <c r="AO35" t="str">
        <f t="shared" ca="1" si="29"/>
        <v>-0.00822679590454059+0.0395669565979251i</v>
      </c>
      <c r="AP35" t="str">
        <f t="shared" ca="1" si="30"/>
        <v>-0.57731980643747+0.118878022058764i</v>
      </c>
      <c r="AQ35" t="str">
        <f t="shared" ca="1" si="31"/>
        <v>0.00674175028950467-0.0479867851258231i</v>
      </c>
      <c r="AR35" t="str">
        <f t="shared" ca="1" si="32"/>
        <v>-0.0733507535742227+0.0151039205726053i</v>
      </c>
      <c r="AS35" t="str">
        <f t="shared" ca="1" si="33"/>
        <v>0.137966105034479-0.0775381382954106i</v>
      </c>
      <c r="AT35" t="str">
        <f t="shared" ca="1" si="34"/>
        <v>0.0637933627570196+0.0735911872733187i</v>
      </c>
      <c r="AU35" t="str">
        <f t="shared" ca="1" si="35"/>
        <v>-0.707213566269782+0.0993012239803526i</v>
      </c>
      <c r="AV35" t="str">
        <f t="shared" ca="1" si="36"/>
        <v>-0.261918503673193-0.0166740173235553i</v>
      </c>
      <c r="AW35" t="str">
        <f t="shared" ca="1" si="37"/>
        <v>-0.056741114000599-2.0122792321331E-16i</v>
      </c>
      <c r="AX35">
        <f t="shared" ca="1" si="38"/>
        <v>-5.6741114000599002E-2</v>
      </c>
    </row>
    <row r="36" spans="10:50">
      <c r="J36">
        <f t="shared" si="2"/>
        <v>-0.89999999999999969</v>
      </c>
      <c r="K36">
        <f t="shared" ca="1" si="3"/>
        <v>-0.20223543145669601</v>
      </c>
      <c r="L36">
        <f t="shared" ca="1" si="4"/>
        <v>-4.833543145669561E-2</v>
      </c>
      <c r="M36">
        <f ca="1">$F$19-J36</f>
        <v>0.4234013910909829</v>
      </c>
      <c r="N36">
        <f ca="1">$G$20-J36</f>
        <v>1.0805301987729712</v>
      </c>
      <c r="O36">
        <f ca="1">$H$21-J36</f>
        <v>1.2586334399119379</v>
      </c>
      <c r="P36">
        <f ca="1">$I$22-J36</f>
        <v>0.83743497022410684</v>
      </c>
      <c r="Q36" t="str">
        <f t="shared" ca="1" si="5"/>
        <v>1.13890439190755</v>
      </c>
      <c r="R36" t="str">
        <f t="shared" ca="1" si="6"/>
        <v>-0.016276239122861-0.0186696406952779i</v>
      </c>
      <c r="S36" t="str">
        <f t="shared" ca="1" si="7"/>
        <v>-0.016276239122861+0.0186696406952779i</v>
      </c>
      <c r="T36" t="str">
        <f t="shared" ca="1" si="8"/>
        <v>0.0898560736978689+3.46944695195361E-18i</v>
      </c>
      <c r="U36" t="str">
        <f t="shared" ca="1" si="9"/>
        <v>0.0455633413833975</v>
      </c>
      <c r="V36" t="str">
        <f t="shared" ca="1" si="10"/>
        <v>0.170654842325132</v>
      </c>
      <c r="W36" t="str">
        <f t="shared" ca="1" si="11"/>
        <v>0.800277656255432-3.46944695195361E-18i</v>
      </c>
      <c r="X36" t="str">
        <f t="shared" ca="1" si="12"/>
        <v>0.338838672917581-1.46896866577353E-18i</v>
      </c>
      <c r="Y36" t="str">
        <f t="shared" ca="1" si="13"/>
        <v>-0.336213043459598+0.313233609153345i</v>
      </c>
      <c r="Z36" t="str">
        <f t="shared" ca="1" si="14"/>
        <v>-0.0312064329022819-0.0136632551822883i</v>
      </c>
      <c r="AA36" t="str">
        <f t="shared" ca="1" si="15"/>
        <v>-0.0179585165592848-0.0127823060863645i</v>
      </c>
      <c r="AB36" t="str">
        <f t="shared" ca="1" si="16"/>
        <v>0.111759417507851-0.0527629078247211i</v>
      </c>
      <c r="AC36" t="str">
        <f t="shared" ca="1" si="17"/>
        <v>-0.0134506371083906+0.012531315155176i</v>
      </c>
      <c r="AD36" t="str">
        <f t="shared" ca="1" si="18"/>
        <v>0.014925983095382+0.151142112902447i</v>
      </c>
      <c r="AE36" t="str">
        <f t="shared" ca="1" si="19"/>
        <v>-0.498612756416007+0.17587752765179i</v>
      </c>
      <c r="AF36" t="str">
        <f t="shared" ca="1" si="20"/>
        <v>-0.211314863343223-0.092075688950821i</v>
      </c>
      <c r="AG36" t="str">
        <f t="shared" ca="1" si="21"/>
        <v>0.164481033251257+0.0104146450988197i</v>
      </c>
      <c r="AH36" t="str">
        <f t="shared" ca="1" si="22"/>
        <v>0.0275650195710582+0.0767414081479261i</v>
      </c>
      <c r="AI36" t="str">
        <f t="shared" ca="1" si="23"/>
        <v>0.018800559966794-0.0216606577284847i</v>
      </c>
      <c r="AJ36" t="str">
        <f t="shared" ca="1" si="24"/>
        <v>-0.0412917338679178-0.0161189341297601i</v>
      </c>
      <c r="AK36" t="str">
        <f t="shared" ca="1" si="25"/>
        <v>-0.0145480486377227-0.0189875247713376i</v>
      </c>
      <c r="AL36" t="str">
        <f t="shared" ca="1" si="26"/>
        <v>0.238292632154154-0.27454369196595i</v>
      </c>
      <c r="AM36" t="str">
        <f t="shared" ca="1" si="27"/>
        <v>0.028393763140596+0.375145546385309i</v>
      </c>
      <c r="AN36" t="str">
        <f t="shared" ca="1" si="28"/>
        <v>-0.106343913869252+0.107406967638263i</v>
      </c>
      <c r="AO36" t="str">
        <f t="shared" ca="1" si="29"/>
        <v>-0.00822679590454059+0.0395669565979251i</v>
      </c>
      <c r="AP36" t="str">
        <f t="shared" ca="1" si="30"/>
        <v>-0.489523146587607+0.100799492360081i</v>
      </c>
      <c r="AQ36" t="str">
        <f t="shared" ca="1" si="31"/>
        <v>0.00674175028950467-0.0479867851258231i</v>
      </c>
      <c r="AR36" t="str">
        <f t="shared" ca="1" si="32"/>
        <v>-0.0733507535742227+0.0151039205726053i</v>
      </c>
      <c r="AS36" t="str">
        <f t="shared" ca="1" si="33"/>
        <v>0.127811334735036-0.0718310700003423i</v>
      </c>
      <c r="AT36" t="str">
        <f t="shared" ca="1" si="34"/>
        <v>0.0583895736101324+0.0673574469293776i</v>
      </c>
      <c r="AU36" t="str">
        <f t="shared" ca="1" si="35"/>
        <v>-0.603858346973589+0.0817493663305424i</v>
      </c>
      <c r="AV36" t="str">
        <f t="shared" ca="1" si="36"/>
        <v>-0.223415327161802-0.0153312786874418i</v>
      </c>
      <c r="AW36" t="str">
        <f t="shared" ca="1" si="37"/>
        <v>-0.202235431456696+2.09901540593194E-16i</v>
      </c>
      <c r="AX36">
        <f t="shared" ca="1" si="38"/>
        <v>-0.20223543145669601</v>
      </c>
    </row>
    <row r="37" spans="10:50">
      <c r="J37">
        <f t="shared" si="2"/>
        <v>-0.79999999999999971</v>
      </c>
      <c r="K37">
        <f t="shared" ca="1" si="3"/>
        <v>-0.27032974891280098</v>
      </c>
      <c r="L37">
        <f t="shared" ca="1" si="4"/>
        <v>-3.9929748912800878E-2</v>
      </c>
      <c r="M37">
        <f ca="1">$F$19-J37</f>
        <v>0.32340139109098293</v>
      </c>
      <c r="N37">
        <f ca="1">$G$20-J37</f>
        <v>0.9805301987729711</v>
      </c>
      <c r="O37">
        <f ca="1">$H$21-J37</f>
        <v>1.1586334399119378</v>
      </c>
      <c r="P37">
        <f ca="1">$I$22-J37</f>
        <v>0.73743497022410698</v>
      </c>
      <c r="Q37" t="str">
        <f t="shared" ca="1" si="5"/>
        <v>0.83778149068446</v>
      </c>
      <c r="R37" t="str">
        <f t="shared" ca="1" si="6"/>
        <v>-0.016276239122861-0.0186696406952779i</v>
      </c>
      <c r="S37" t="str">
        <f t="shared" ca="1" si="7"/>
        <v>-0.016276239122861+0.0186696406952779i</v>
      </c>
      <c r="T37" t="str">
        <f t="shared" ca="1" si="8"/>
        <v>0.0827168963291065</v>
      </c>
      <c r="U37" t="str">
        <f t="shared" ca="1" si="9"/>
        <v>0.0413465835884614-8.67361737988404E-19i</v>
      </c>
      <c r="V37" t="str">
        <f t="shared" ca="1" si="10"/>
        <v>0.150276562411712</v>
      </c>
      <c r="W37" t="str">
        <f t="shared" ca="1" si="11"/>
        <v>0.530888970109458+8.67361737988404E-19i</v>
      </c>
      <c r="X37" t="str">
        <f t="shared" ca="1" si="12"/>
        <v>0.171690231448258+2.80505992644543E-19i</v>
      </c>
      <c r="Y37" t="str">
        <f t="shared" ca="1" si="13"/>
        <v>-0.272542343993518+0.253914664278815i</v>
      </c>
      <c r="Z37" t="str">
        <f t="shared" ca="1" si="14"/>
        <v>-0.0312064329022819-0.0136632551822883i</v>
      </c>
      <c r="AA37" t="str">
        <f t="shared" ca="1" si="15"/>
        <v>-0.0179585165592848-0.0127823060863645i</v>
      </c>
      <c r="AB37" t="str">
        <f t="shared" ca="1" si="16"/>
        <v>0.102879992095821-0.0485708288483026i</v>
      </c>
      <c r="AC37" t="str">
        <f t="shared" ca="1" si="17"/>
        <v>-0.0134506371083906+0.012531315155176i</v>
      </c>
      <c r="AD37" t="str">
        <f t="shared" ca="1" si="18"/>
        <v>0.0131436377639723+0.133093892052295i</v>
      </c>
      <c r="AE37" t="str">
        <f t="shared" ca="1" si="19"/>
        <v>-0.424280286206488+0.130414724650994i</v>
      </c>
      <c r="AF37" t="str">
        <f t="shared" ca="1" si="20"/>
        <v>-0.174093664717966-0.0844873957425053i</v>
      </c>
      <c r="AG37" t="str">
        <f t="shared" ca="1" si="21"/>
        <v>0.144839981814482+0.00917100882028785i</v>
      </c>
      <c r="AH37" t="str">
        <f t="shared" ca="1" si="22"/>
        <v>0.0250139553247872+0.0696392088539987i</v>
      </c>
      <c r="AI37" t="str">
        <f t="shared" ca="1" si="23"/>
        <v>0.018800559966794-0.0216606577284847i</v>
      </c>
      <c r="AJ37" t="str">
        <f t="shared" ca="1" si="24"/>
        <v>-0.0412917338679178-0.0161189341297601i</v>
      </c>
      <c r="AK37" t="str">
        <f t="shared" ca="1" si="25"/>
        <v>-0.0145480486377227-0.0189875247713376i</v>
      </c>
      <c r="AL37" t="str">
        <f t="shared" ca="1" si="26"/>
        <v>0.190417700055084-0.219385626471943i</v>
      </c>
      <c r="AM37" t="str">
        <f t="shared" ca="1" si="27"/>
        <v>0.05407657955662+0.311641645318843i</v>
      </c>
      <c r="AN37" t="str">
        <f t="shared" ca="1" si="28"/>
        <v>-0.080313077267527+0.0984759357938336i</v>
      </c>
      <c r="AO37" t="str">
        <f t="shared" ca="1" si="29"/>
        <v>-0.00822679590454059+0.0395669565979251i</v>
      </c>
      <c r="AP37" t="str">
        <f t="shared" ca="1" si="30"/>
        <v>-0.408925401845973+0.0842033174662956i</v>
      </c>
      <c r="AQ37" t="str">
        <f t="shared" ca="1" si="31"/>
        <v>0.00674175028950467-0.0479867851258231i</v>
      </c>
      <c r="AR37" t="str">
        <f t="shared" ca="1" si="32"/>
        <v>-0.0733507535742227+0.0151039205726053i</v>
      </c>
      <c r="AS37" t="str">
        <f t="shared" ca="1" si="33"/>
        <v>0.117656564435593-0.0661240017052739i</v>
      </c>
      <c r="AT37" t="str">
        <f t="shared" ca="1" si="34"/>
        <v>0.0529857844632452+0.0611237065854365i</v>
      </c>
      <c r="AU37" t="str">
        <f t="shared" ca="1" si="35"/>
        <v>-0.507702042785624+0.0656798634856297i</v>
      </c>
      <c r="AV37" t="str">
        <f t="shared" ca="1" si="36"/>
        <v>-0.187613238375566-0.0139885400513284i</v>
      </c>
      <c r="AW37" t="str">
        <f t="shared" ca="1" si="37"/>
        <v>-0.270329748912801-1.04083408558608E-16i</v>
      </c>
      <c r="AX37">
        <f t="shared" ca="1" si="38"/>
        <v>-0.27032974891280098</v>
      </c>
    </row>
    <row r="38" spans="10:50">
      <c r="J38">
        <f t="shared" si="2"/>
        <v>-0.69999999999999973</v>
      </c>
      <c r="K38">
        <f t="shared" ca="1" si="3"/>
        <v>-0.28142406636890399</v>
      </c>
      <c r="L38">
        <f t="shared" ca="1" si="4"/>
        <v>-3.152406636890398E-2</v>
      </c>
      <c r="M38">
        <f ca="1">$F$19-J38</f>
        <v>0.22340139109098295</v>
      </c>
      <c r="N38">
        <f ca="1">$G$20-J38</f>
        <v>0.88053019877297123</v>
      </c>
      <c r="O38">
        <f ca="1">$H$21-J38</f>
        <v>1.0586334399119379</v>
      </c>
      <c r="P38">
        <f ca="1">$I$22-J38</f>
        <v>0.63743497022410689</v>
      </c>
      <c r="Q38" t="str">
        <f t="shared" ca="1" si="5"/>
        <v>0.594190561639554</v>
      </c>
      <c r="R38" t="str">
        <f t="shared" ca="1" si="6"/>
        <v>-0.016276239122861-0.0186696406952779i</v>
      </c>
      <c r="S38" t="str">
        <f t="shared" ca="1" si="7"/>
        <v>-0.016276239122861+0.0186696406952779i</v>
      </c>
      <c r="T38" t="str">
        <f t="shared" ca="1" si="8"/>
        <v>0.0755777189603441</v>
      </c>
      <c r="U38" t="str">
        <f t="shared" ca="1" si="9"/>
        <v>0.0371298257935254-8.67361737988404E-19i</v>
      </c>
      <c r="V38" t="str">
        <f t="shared" ca="1" si="10"/>
        <v>0.129898282498292</v>
      </c>
      <c r="W38" t="str">
        <f t="shared" ca="1" si="11"/>
        <v>0.31903225614167+8.67361737988404E-19i</v>
      </c>
      <c r="X38" t="str">
        <f t="shared" ca="1" si="12"/>
        <v>0.0712722498249439+1.93769818845702E-19i</v>
      </c>
      <c r="Y38" t="str">
        <f t="shared" ca="1" si="13"/>
        <v>-0.215251255480927+0.200539297747923i</v>
      </c>
      <c r="Z38" t="str">
        <f t="shared" ca="1" si="14"/>
        <v>-0.0312064329022819-0.0136632551822883i</v>
      </c>
      <c r="AA38" t="str">
        <f t="shared" ca="1" si="15"/>
        <v>-0.0179585165592848-0.0127823060863645i</v>
      </c>
      <c r="AB38" t="str">
        <f t="shared" ca="1" si="16"/>
        <v>0.0940005666837904-0.0443787498718841i</v>
      </c>
      <c r="AC38" t="str">
        <f t="shared" ca="1" si="17"/>
        <v>-0.0134506371083906+0.012531315155176i</v>
      </c>
      <c r="AD38" t="str">
        <f t="shared" ca="1" si="18"/>
        <v>0.0113612924325625+0.115045671202144i</v>
      </c>
      <c r="AE38" t="str">
        <f t="shared" ca="1" si="19"/>
        <v>-0.356327426950456+0.0908954999938341i</v>
      </c>
      <c r="AF38" t="str">
        <f t="shared" ca="1" si="20"/>
        <v>-0.14067374406495-0.0768991025341901i</v>
      </c>
      <c r="AG38" t="str">
        <f t="shared" ca="1" si="21"/>
        <v>0.125198930377708+0.00792737254175595i</v>
      </c>
      <c r="AH38" t="str">
        <f t="shared" ca="1" si="22"/>
        <v>0.0224628910785162+0.0625370095600713i</v>
      </c>
      <c r="AI38" t="str">
        <f t="shared" ca="1" si="23"/>
        <v>0.018800559966794-0.0216606577284847i</v>
      </c>
      <c r="AJ38" t="str">
        <f t="shared" ca="1" si="24"/>
        <v>-0.0412917338679178-0.0161189341297601i</v>
      </c>
      <c r="AK38" t="str">
        <f t="shared" ca="1" si="25"/>
        <v>-0.0145480486377227-0.0189875247713376i</v>
      </c>
      <c r="AL38" t="str">
        <f t="shared" ca="1" si="26"/>
        <v>0.147809638071625-0.170295671240405i</v>
      </c>
      <c r="AM38" t="str">
        <f t="shared" ca="1" si="27"/>
        <v>0.0744925258570335+0.254205854514846i</v>
      </c>
      <c r="AN38" t="str">
        <f t="shared" ca="1" si="28"/>
        <v>-0.0575103348144115+0.0895449039494052i</v>
      </c>
      <c r="AO38" t="str">
        <f t="shared" ca="1" si="29"/>
        <v>-0.00822679590454059+0.0395669565979251i</v>
      </c>
      <c r="AP38" t="str">
        <f t="shared" ca="1" si="30"/>
        <v>-0.335526572212569+0.0690894973774081i</v>
      </c>
      <c r="AQ38" t="str">
        <f t="shared" ca="1" si="31"/>
        <v>0.00674175028950467-0.0479867851258231i</v>
      </c>
      <c r="AR38" t="str">
        <f t="shared" ca="1" si="32"/>
        <v>-0.0733507535742227+0.0151039205726053i</v>
      </c>
      <c r="AS38" t="str">
        <f t="shared" ca="1" si="33"/>
        <v>0.10750179413615-0.0604169334102056i</v>
      </c>
      <c r="AT38" t="str">
        <f t="shared" ca="1" si="34"/>
        <v>0.047581995316358+0.0548899662414954i</v>
      </c>
      <c r="AU38" t="str">
        <f t="shared" ca="1" si="35"/>
        <v>-0.41874465370589+0.051092715445615i</v>
      </c>
      <c r="AV38" t="str">
        <f t="shared" ca="1" si="36"/>
        <v>-0.154512237314486-0.0126458014152149i</v>
      </c>
      <c r="AW38" t="str">
        <f t="shared" ca="1" si="37"/>
        <v>-0.281424066368904+1.96023752785379E-16i</v>
      </c>
      <c r="AX38">
        <f t="shared" ca="1" si="38"/>
        <v>-0.28142406636890399</v>
      </c>
    </row>
    <row r="39" spans="10:50">
      <c r="J39">
        <f t="shared" si="2"/>
        <v>-0.59999999999999976</v>
      </c>
      <c r="K39">
        <f t="shared" ca="1" si="3"/>
        <v>-0.25351838382500602</v>
      </c>
      <c r="L39">
        <f t="shared" ca="1" si="4"/>
        <v>-2.3118383825006139E-2</v>
      </c>
      <c r="M39">
        <f ca="1">$F$19-J39</f>
        <v>0.12340139109098297</v>
      </c>
      <c r="N39">
        <f ca="1">$G$20-J39</f>
        <v>0.78053019877297114</v>
      </c>
      <c r="O39">
        <f ca="1">$H$21-J39</f>
        <v>0.95863343991193783</v>
      </c>
      <c r="P39">
        <f ca="1">$I$22-J39</f>
        <v>0.53743497022410702</v>
      </c>
      <c r="Q39" t="str">
        <f t="shared" ca="1" si="5"/>
        <v>0.402131604772829</v>
      </c>
      <c r="R39" t="str">
        <f t="shared" ca="1" si="6"/>
        <v>-0.016276239122861-0.0186696406952779i</v>
      </c>
      <c r="S39" t="str">
        <f t="shared" ca="1" si="7"/>
        <v>-0.016276239122861+0.0186696406952779i</v>
      </c>
      <c r="T39" t="str">
        <f t="shared" ca="1" si="8"/>
        <v>0.0684385415915817</v>
      </c>
      <c r="U39" t="str">
        <f t="shared" ca="1" si="9"/>
        <v>0.0329130679985893</v>
      </c>
      <c r="V39" t="str">
        <f t="shared" ca="1" si="10"/>
        <v>0.109520002584872</v>
      </c>
      <c r="W39" t="str">
        <f t="shared" ca="1" si="11"/>
        <v>0.158707514352064</v>
      </c>
      <c r="X39" t="str">
        <f t="shared" ca="1" si="12"/>
        <v>0.0195847280476368</v>
      </c>
      <c r="Y39" t="str">
        <f t="shared" ca="1" si="13"/>
        <v>-0.164339777921825+0.15310750956067i</v>
      </c>
      <c r="Z39" t="str">
        <f t="shared" ca="1" si="14"/>
        <v>-0.0312064329022819-0.0136632551822883i</v>
      </c>
      <c r="AA39" t="str">
        <f t="shared" ca="1" si="15"/>
        <v>-0.0179585165592848-0.0127823060863645i</v>
      </c>
      <c r="AB39" t="str">
        <f t="shared" ca="1" si="16"/>
        <v>0.0851211412717602-0.0401866708954657i</v>
      </c>
      <c r="AC39" t="str">
        <f t="shared" ca="1" si="17"/>
        <v>-0.0134506371083906+0.012531315155176i</v>
      </c>
      <c r="AD39" t="str">
        <f t="shared" ca="1" si="18"/>
        <v>0.00957894710115275+0.0969974503519924i</v>
      </c>
      <c r="AE39" t="str">
        <f t="shared" ca="1" si="19"/>
        <v>-0.294754178647914+0.0573198536803143i</v>
      </c>
      <c r="AF39" t="str">
        <f t="shared" ca="1" si="20"/>
        <v>-0.111055101384177-0.069310809325875i</v>
      </c>
      <c r="AG39" t="str">
        <f t="shared" ca="1" si="21"/>
        <v>0.105557878940933+0.00668373626322406i</v>
      </c>
      <c r="AH39" t="str">
        <f t="shared" ca="1" si="22"/>
        <v>0.0199118268322452+0.0554348102661439i</v>
      </c>
      <c r="AI39" t="str">
        <f t="shared" ca="1" si="23"/>
        <v>0.018800559966794-0.0216606577284847i</v>
      </c>
      <c r="AJ39" t="str">
        <f t="shared" ca="1" si="24"/>
        <v>-0.0412917338679178-0.0161189341297601i</v>
      </c>
      <c r="AK39" t="str">
        <f t="shared" ca="1" si="25"/>
        <v>-0.0145480486377227-0.0189875247713376i</v>
      </c>
      <c r="AL39" t="str">
        <f t="shared" ca="1" si="26"/>
        <v>0.110468446203778-0.127273826271336i</v>
      </c>
      <c r="AM39" t="str">
        <f t="shared" ca="1" si="27"/>
        <v>0.0896416020418345+0.202838173973317i</v>
      </c>
      <c r="AN39" t="str">
        <f t="shared" ca="1" si="28"/>
        <v>-0.0379356865099061+0.0806138721049764i</v>
      </c>
      <c r="AO39" t="str">
        <f t="shared" ca="1" si="29"/>
        <v>-0.00822679590454059+0.0395669565979251i</v>
      </c>
      <c r="AP39" t="str">
        <f t="shared" ca="1" si="30"/>
        <v>-0.269326657687394+0.0554580320934183i</v>
      </c>
      <c r="AQ39" t="str">
        <f t="shared" ca="1" si="31"/>
        <v>0.00674175028950467-0.0479867851258231i</v>
      </c>
      <c r="AR39" t="str">
        <f t="shared" ca="1" si="32"/>
        <v>-0.0733507535742227+0.0151039205726053i</v>
      </c>
      <c r="AS39" t="str">
        <f t="shared" ca="1" si="33"/>
        <v>0.0973470238367067-0.0547098651151372i</v>
      </c>
      <c r="AT39" t="str">
        <f t="shared" ca="1" si="34"/>
        <v>0.0421782061694708+0.0486562258975543i</v>
      </c>
      <c r="AU39" t="str">
        <f t="shared" ca="1" si="35"/>
        <v>-0.336986179734385+0.0379879222104979i</v>
      </c>
      <c r="AV39" t="str">
        <f t="shared" ca="1" si="36"/>
        <v>-0.12411232397856-0.0113030627791016i</v>
      </c>
      <c r="AW39" t="str">
        <f t="shared" ca="1" si="37"/>
        <v>-0.253518383825006-1.89084858881472E-16i</v>
      </c>
      <c r="AX39">
        <f t="shared" ca="1" si="38"/>
        <v>-0.25351838382500602</v>
      </c>
    </row>
    <row r="40" spans="10:50">
      <c r="J40">
        <f t="shared" si="2"/>
        <v>-0.49999999999999978</v>
      </c>
      <c r="K40">
        <f t="shared" ca="1" si="3"/>
        <v>-0.20221270128110799</v>
      </c>
      <c r="L40">
        <f t="shared" ca="1" si="4"/>
        <v>-1.4712701281108131E-2</v>
      </c>
      <c r="M40">
        <f ca="1">$F$19-J40</f>
        <v>2.3401391090982993E-2</v>
      </c>
      <c r="N40">
        <f ca="1">$G$20-J40</f>
        <v>0.68053019877297127</v>
      </c>
      <c r="O40">
        <f ca="1">$H$21-J40</f>
        <v>0.85863343991193797</v>
      </c>
      <c r="P40">
        <f ca="1">$I$22-J40</f>
        <v>0.43743497022410699</v>
      </c>
      <c r="Q40" t="str">
        <f t="shared" ca="1" si="5"/>
        <v>0.255604620084283</v>
      </c>
      <c r="R40" t="str">
        <f t="shared" ca="1" si="6"/>
        <v>-0.016276239122861-0.0186696406952779i</v>
      </c>
      <c r="S40" t="str">
        <f t="shared" ca="1" si="7"/>
        <v>-0.016276239122861+0.0186696406952779i</v>
      </c>
      <c r="T40" t="str">
        <f t="shared" ca="1" si="8"/>
        <v>0.0612993642228193</v>
      </c>
      <c r="U40" t="str">
        <f t="shared" ca="1" si="9"/>
        <v>0.0286963102036532</v>
      </c>
      <c r="V40" t="str">
        <f t="shared" ca="1" si="10"/>
        <v>0.0891417226714527</v>
      </c>
      <c r="W40" t="str">
        <f t="shared" ca="1" si="11"/>
        <v>0.043914744740636</v>
      </c>
      <c r="X40" t="str">
        <f t="shared" ca="1" si="12"/>
        <v>0.00102766611633631</v>
      </c>
      <c r="Y40" t="str">
        <f t="shared" ca="1" si="13"/>
        <v>-0.11980791131621+0.111619299717056i</v>
      </c>
      <c r="Z40" t="str">
        <f t="shared" ca="1" si="14"/>
        <v>-0.0312064329022819-0.0136632551822883i</v>
      </c>
      <c r="AA40" t="str">
        <f t="shared" ca="1" si="15"/>
        <v>-0.0179585165592848-0.0127823060863645i</v>
      </c>
      <c r="AB40" t="str">
        <f t="shared" ca="1" si="16"/>
        <v>0.07624171585973-0.0359945919190472i</v>
      </c>
      <c r="AC40" t="str">
        <f t="shared" ca="1" si="17"/>
        <v>-0.0134506371083906+0.012531315155176i</v>
      </c>
      <c r="AD40" t="str">
        <f t="shared" ca="1" si="18"/>
        <v>0.007796601769743+0.078949229501841i</v>
      </c>
      <c r="AE40" t="str">
        <f t="shared" ca="1" si="19"/>
        <v>-0.239560541298859+0.0296877857104334i</v>
      </c>
      <c r="AF40" t="str">
        <f t="shared" ca="1" si="20"/>
        <v>-0.0852377366756451-0.0617225161175594i</v>
      </c>
      <c r="AG40" t="str">
        <f t="shared" ca="1" si="21"/>
        <v>0.0859168275041578+0.00544009998469217i</v>
      </c>
      <c r="AH40" t="str">
        <f t="shared" ca="1" si="22"/>
        <v>0.0173607625859742+0.0483326109722166i</v>
      </c>
      <c r="AI40" t="str">
        <f t="shared" ca="1" si="23"/>
        <v>0.018800559966794-0.0216606577284847i</v>
      </c>
      <c r="AJ40" t="str">
        <f t="shared" ca="1" si="24"/>
        <v>-0.0412917338679178-0.0161189341297601i</v>
      </c>
      <c r="AK40" t="str">
        <f t="shared" ca="1" si="25"/>
        <v>-0.0145480486377227-0.0189875247713376i</v>
      </c>
      <c r="AL40" t="str">
        <f t="shared" ca="1" si="26"/>
        <v>0.0783941244515431-0.0903200915647343i</v>
      </c>
      <c r="AM40" t="str">
        <f t="shared" ca="1" si="27"/>
        <v>0.0995238081110234+0.157538603694256i</v>
      </c>
      <c r="AN40" t="str">
        <f t="shared" ca="1" si="28"/>
        <v>-0.0215891323540106+0.0716828402605476i</v>
      </c>
      <c r="AO40" t="str">
        <f t="shared" ca="1" si="29"/>
        <v>-0.00822679590454059+0.0395669565979251i</v>
      </c>
      <c r="AP40" t="str">
        <f t="shared" ca="1" si="30"/>
        <v>-0.210325658270449+0.0433089216143264i</v>
      </c>
      <c r="AQ40" t="str">
        <f t="shared" ca="1" si="31"/>
        <v>0.00674175028950467-0.0479867851258231i</v>
      </c>
      <c r="AR40" t="str">
        <f t="shared" ca="1" si="32"/>
        <v>-0.0733507535742227+0.0151039205726053i</v>
      </c>
      <c r="AS40" t="str">
        <f t="shared" ca="1" si="33"/>
        <v>0.0871922535372636-0.0490027968200689i</v>
      </c>
      <c r="AT40" t="str">
        <f t="shared" ca="1" si="34"/>
        <v>0.0367744170225836+0.0424224855536132i</v>
      </c>
      <c r="AU40" t="str">
        <f t="shared" ca="1" si="35"/>
        <v>-0.26242662087111+0.0263654837802788i</v>
      </c>
      <c r="AV40" t="str">
        <f t="shared" ca="1" si="36"/>
        <v>-0.096413498367789-0.00996032414298819i</v>
      </c>
      <c r="AW40" t="str">
        <f t="shared" ca="1" si="37"/>
        <v>-0.202212701281108+6.93889390390723E-18i</v>
      </c>
      <c r="AX40">
        <f t="shared" ca="1" si="38"/>
        <v>-0.20221270128110799</v>
      </c>
    </row>
    <row r="41" spans="10:50">
      <c r="J41">
        <f t="shared" si="2"/>
        <v>-0.3999999999999998</v>
      </c>
      <c r="K41">
        <f t="shared" ca="1" si="3"/>
        <v>-0.140707018737211</v>
      </c>
      <c r="L41">
        <f t="shared" ca="1" si="4"/>
        <v>-6.307018737211123E-3</v>
      </c>
      <c r="M41">
        <f ca="1">$F$19-J41</f>
        <v>-7.6598608909016985E-2</v>
      </c>
      <c r="N41">
        <f ca="1">$G$20-J41</f>
        <v>0.58053019877297118</v>
      </c>
      <c r="O41">
        <f ca="1">$H$21-J41</f>
        <v>0.75863343991193788</v>
      </c>
      <c r="P41">
        <f ca="1">$I$22-J41</f>
        <v>0.33743497022410701</v>
      </c>
      <c r="Q41" t="str">
        <f t="shared" ca="1" si="5"/>
        <v>0.148609607573918</v>
      </c>
      <c r="R41" t="str">
        <f t="shared" ca="1" si="6"/>
        <v>-0.016276239122861-0.0186696406952779i</v>
      </c>
      <c r="S41" t="str">
        <f t="shared" ca="1" si="7"/>
        <v>-0.016276239122861+0.0186696406952779i</v>
      </c>
      <c r="T41" t="str">
        <f t="shared" ca="1" si="8"/>
        <v>0.0541601868540568</v>
      </c>
      <c r="U41" t="str">
        <f t="shared" ca="1" si="9"/>
        <v>0.0244795524087171</v>
      </c>
      <c r="V41" t="str">
        <f t="shared" ca="1" si="10"/>
        <v>0.068763442758033</v>
      </c>
      <c r="W41" t="str">
        <f t="shared" ca="1" si="11"/>
        <v>-0.031346052692611</v>
      </c>
      <c r="X41" t="str">
        <f t="shared" ca="1" si="12"/>
        <v>0.00240106403104275</v>
      </c>
      <c r="Y41" t="str">
        <f t="shared" ca="1" si="13"/>
        <v>-0.0816556556640843+0.076074668217081i</v>
      </c>
      <c r="Z41" t="str">
        <f t="shared" ca="1" si="14"/>
        <v>-0.0312064329022819-0.0136632551822883i</v>
      </c>
      <c r="AA41" t="str">
        <f t="shared" ca="1" si="15"/>
        <v>-0.0179585165592848-0.0127823060863645i</v>
      </c>
      <c r="AB41" t="str">
        <f t="shared" ca="1" si="16"/>
        <v>0.0673622904476997-0.0318025129426287i</v>
      </c>
      <c r="AC41" t="str">
        <f t="shared" ca="1" si="17"/>
        <v>-0.0134506371083906+0.012531315155176i</v>
      </c>
      <c r="AD41" t="str">
        <f t="shared" ca="1" si="18"/>
        <v>0.00601425643833325+0.0609010086516896i</v>
      </c>
      <c r="AE41" t="str">
        <f t="shared" ca="1" si="19"/>
        <v>-0.190746514903293+0.0079992960841913i</v>
      </c>
      <c r="AF41" t="str">
        <f t="shared" ca="1" si="20"/>
        <v>-0.0632216499393559-0.0541342229092441i</v>
      </c>
      <c r="AG41" t="str">
        <f t="shared" ca="1" si="21"/>
        <v>0.0662757760673829+0.00419646370616028i</v>
      </c>
      <c r="AH41" t="str">
        <f t="shared" ca="1" si="22"/>
        <v>0.0148096983397032+0.0412304116782892i</v>
      </c>
      <c r="AI41" t="str">
        <f t="shared" ca="1" si="23"/>
        <v>0.018800559966794-0.0216606577284847i</v>
      </c>
      <c r="AJ41" t="str">
        <f t="shared" ca="1" si="24"/>
        <v>-0.0412917338679178-0.0161189341297601i</v>
      </c>
      <c r="AK41" t="str">
        <f t="shared" ca="1" si="25"/>
        <v>-0.0145480486377227-0.0189875247713376i</v>
      </c>
      <c r="AL41" t="str">
        <f t="shared" ca="1" si="26"/>
        <v>0.0515866728149201-0.0594344671206015i</v>
      </c>
      <c r="AM41" t="str">
        <f t="shared" ca="1" si="27"/>
        <v>0.104139144064601+0.118307143677664i</v>
      </c>
      <c r="AN41" t="str">
        <f t="shared" ca="1" si="28"/>
        <v>-0.00847067234672516+0.0627518084161191i</v>
      </c>
      <c r="AO41" t="str">
        <f t="shared" ca="1" si="29"/>
        <v>-0.00822679590454059+0.0395669565979251i</v>
      </c>
      <c r="AP41" t="str">
        <f t="shared" ca="1" si="30"/>
        <v>-0.158523573961733+0.0326421659401323i</v>
      </c>
      <c r="AQ41" t="str">
        <f t="shared" ca="1" si="31"/>
        <v>0.00674175028950467-0.0479867851258231i</v>
      </c>
      <c r="AR41" t="str">
        <f t="shared" ca="1" si="32"/>
        <v>-0.0733507535742227+0.0151039205726053i</v>
      </c>
      <c r="AS41" t="str">
        <f t="shared" ca="1" si="33"/>
        <v>0.0770374832378206-0.0432957285250005i</v>
      </c>
      <c r="AT41" t="str">
        <f t="shared" ca="1" si="34"/>
        <v>0.0313706278756965+0.0361887452096721i</v>
      </c>
      <c r="AU41" t="str">
        <f t="shared" ca="1" si="35"/>
        <v>-0.195065977116063+0.0162254001549574i</v>
      </c>
      <c r="AV41" t="str">
        <f t="shared" ca="1" si="36"/>
        <v>-0.0714157604821726-0.00861758550687475i</v>
      </c>
      <c r="AW41" t="str">
        <f t="shared" ca="1" si="37"/>
        <v>-0.140707018737211+2.55004350968591E-16i</v>
      </c>
      <c r="AX41">
        <f t="shared" ca="1" si="38"/>
        <v>-0.140707018737211</v>
      </c>
    </row>
    <row r="42" spans="10:50">
      <c r="J42">
        <f t="shared" si="2"/>
        <v>-0.29999999999999982</v>
      </c>
      <c r="K42">
        <f t="shared" ca="1" si="3"/>
        <v>-7.9801336193313699E-2</v>
      </c>
      <c r="L42">
        <f t="shared" ca="1" si="4"/>
        <v>2.0986638066862184E-3</v>
      </c>
      <c r="M42">
        <f ca="1">$F$19-J42</f>
        <v>-0.17659860890901696</v>
      </c>
      <c r="N42">
        <f ca="1">$G$20-J42</f>
        <v>0.48053019877297126</v>
      </c>
      <c r="O42">
        <f ca="1">$H$21-J42</f>
        <v>0.65863343991193801</v>
      </c>
      <c r="P42">
        <f ca="1">$I$22-J42</f>
        <v>0.23743497022410703</v>
      </c>
      <c r="Q42" t="str">
        <f t="shared" ca="1" si="5"/>
        <v>0.0751465672417334</v>
      </c>
      <c r="R42" t="str">
        <f t="shared" ca="1" si="6"/>
        <v>-0.016276239122861-0.0186696406952779i</v>
      </c>
      <c r="S42" t="str">
        <f t="shared" ca="1" si="7"/>
        <v>-0.016276239122861+0.0186696406952779i</v>
      </c>
      <c r="T42" t="str">
        <f t="shared" ca="1" si="8"/>
        <v>0.0470210094852944</v>
      </c>
      <c r="U42" t="str">
        <f t="shared" ca="1" si="9"/>
        <v>0.0202627946137811</v>
      </c>
      <c r="V42" t="str">
        <f t="shared" ca="1" si="10"/>
        <v>0.0483851628446133</v>
      </c>
      <c r="W42" t="str">
        <f t="shared" ca="1" si="11"/>
        <v>-0.0730748779476776</v>
      </c>
      <c r="X42" t="str">
        <f t="shared" ca="1" si="12"/>
        <v>0.0129049217917561</v>
      </c>
      <c r="Y42" t="str">
        <f t="shared" ca="1" si="13"/>
        <v>-0.0498830109654465+0.0464736150607445i</v>
      </c>
      <c r="Z42" t="str">
        <f t="shared" ca="1" si="14"/>
        <v>-0.0312064329022819-0.0136632551822883i</v>
      </c>
      <c r="AA42" t="str">
        <f t="shared" ca="1" si="15"/>
        <v>-0.0179585165592848-0.0127823060863645i</v>
      </c>
      <c r="AB42" t="str">
        <f t="shared" ca="1" si="16"/>
        <v>0.0584828650356695-0.0276104339662102i</v>
      </c>
      <c r="AC42" t="str">
        <f t="shared" ca="1" si="17"/>
        <v>-0.0134506371083906+0.012531315155176i</v>
      </c>
      <c r="AD42" t="str">
        <f t="shared" ca="1" si="18"/>
        <v>0.0042319111069235+0.0428527878015381i</v>
      </c>
      <c r="AE42" t="str">
        <f t="shared" ca="1" si="19"/>
        <v>-0.148312099461216-0.0077456151984122i</v>
      </c>
      <c r="AF42" t="str">
        <f t="shared" ca="1" si="20"/>
        <v>-0.0450068411753087-0.046545929700929i</v>
      </c>
      <c r="AG42" t="str">
        <f t="shared" ca="1" si="21"/>
        <v>0.046634724630608+0.00295282742762839i</v>
      </c>
      <c r="AH42" t="str">
        <f t="shared" ca="1" si="22"/>
        <v>0.0122586340934322+0.0341282123843618i</v>
      </c>
      <c r="AI42" t="str">
        <f t="shared" ca="1" si="23"/>
        <v>0.018800559966794-0.0216606577284847i</v>
      </c>
      <c r="AJ42" t="str">
        <f t="shared" ca="1" si="24"/>
        <v>-0.0412917338679178-0.0161189341297601i</v>
      </c>
      <c r="AK42" t="str">
        <f t="shared" ca="1" si="25"/>
        <v>-0.0145480486377227-0.0189875247713376i</v>
      </c>
      <c r="AL42" t="str">
        <f t="shared" ca="1" si="26"/>
        <v>0.0300460912939091-0.0346169529389371i</v>
      </c>
      <c r="AM42" t="str">
        <f t="shared" ca="1" si="27"/>
        <v>0.103487609902566+0.0851437939235403i</v>
      </c>
      <c r="AN42" t="str">
        <f t="shared" ca="1" si="28"/>
        <v>0.0014196935119501+0.0538207765716903i</v>
      </c>
      <c r="AO42" t="str">
        <f t="shared" ca="1" si="29"/>
        <v>-0.00822679590454059+0.0395669565979251i</v>
      </c>
      <c r="AP42" t="str">
        <f t="shared" ca="1" si="30"/>
        <v>-0.113920404761246+0.0234577650708361i</v>
      </c>
      <c r="AQ42" t="str">
        <f t="shared" ca="1" si="31"/>
        <v>0.00674175028950467-0.0479867851258231i</v>
      </c>
      <c r="AR42" t="str">
        <f t="shared" ca="1" si="32"/>
        <v>-0.0733507535742227+0.0151039205726053i</v>
      </c>
      <c r="AS42" t="str">
        <f t="shared" ca="1" si="33"/>
        <v>0.0668827129383776-0.0375886602299322i</v>
      </c>
      <c r="AT42" t="str">
        <f t="shared" ca="1" si="34"/>
        <v>0.0259668387288093+0.029955004865731i</v>
      </c>
      <c r="AU42" t="str">
        <f t="shared" ca="1" si="35"/>
        <v>-0.134904248469246+0.007567671334534i</v>
      </c>
      <c r="AV42" t="str">
        <f t="shared" ca="1" si="36"/>
        <v>-0.0491191103217112-0.00727484687076129i</v>
      </c>
      <c r="AW42" t="str">
        <f t="shared" ca="1" si="37"/>
        <v>-0.0798013361933137+7.80625564189563E-18i</v>
      </c>
      <c r="AX42">
        <f t="shared" ca="1" si="38"/>
        <v>-7.9801336193313699E-2</v>
      </c>
    </row>
    <row r="43" spans="10:50">
      <c r="J43">
        <f t="shared" si="2"/>
        <v>-0.19999999999999982</v>
      </c>
      <c r="K43">
        <f t="shared" ca="1" si="3"/>
        <v>-2.7895653649416399E-2</v>
      </c>
      <c r="L43">
        <f t="shared" ca="1" si="4"/>
        <v>1.0504346350583532E-2</v>
      </c>
      <c r="M43">
        <f ca="1">$F$19-J43</f>
        <v>-0.276598608909017</v>
      </c>
      <c r="N43">
        <f ca="1">$G$20-J43</f>
        <v>0.38053019877297123</v>
      </c>
      <c r="O43">
        <f ca="1">$H$21-J43</f>
        <v>0.55863343991193792</v>
      </c>
      <c r="P43">
        <f ca="1">$I$22-J43</f>
        <v>0.13743497022410703</v>
      </c>
      <c r="Q43" t="str">
        <f t="shared" ca="1" si="5"/>
        <v>0.0292154990877289</v>
      </c>
      <c r="R43" t="str">
        <f t="shared" ca="1" si="6"/>
        <v>-0.016276239122861-0.0186696406952779i</v>
      </c>
      <c r="S43" t="str">
        <f t="shared" ca="1" si="7"/>
        <v>-0.016276239122861+0.0186696406952779i</v>
      </c>
      <c r="T43" t="str">
        <f t="shared" ca="1" si="8"/>
        <v>0.039881832116532</v>
      </c>
      <c r="U43" t="str">
        <f t="shared" ca="1" si="9"/>
        <v>0.016046036818845</v>
      </c>
      <c r="V43" t="str">
        <f t="shared" ca="1" si="10"/>
        <v>0.0280068829311936</v>
      </c>
      <c r="W43" t="str">
        <f t="shared" ca="1" si="11"/>
        <v>-0.0872717310245637</v>
      </c>
      <c r="X43" t="str">
        <f t="shared" ca="1" si="12"/>
        <v>0.0241392393984762</v>
      </c>
      <c r="Y43" t="str">
        <f t="shared" ca="1" si="13"/>
        <v>-0.0244899772202969+0.0228161402480467i</v>
      </c>
      <c r="Z43" t="str">
        <f t="shared" ca="1" si="14"/>
        <v>-0.0312064329022819-0.0136632551822883i</v>
      </c>
      <c r="AA43" t="str">
        <f t="shared" ca="1" si="15"/>
        <v>-0.0179585165592848-0.0127823060863645i</v>
      </c>
      <c r="AB43" t="str">
        <f t="shared" ca="1" si="16"/>
        <v>0.0496034396236392-0.0234183549897917i</v>
      </c>
      <c r="AC43" t="str">
        <f t="shared" ca="1" si="17"/>
        <v>-0.0134506371083906+0.012531315155176i</v>
      </c>
      <c r="AD43" t="str">
        <f t="shared" ca="1" si="18"/>
        <v>0.00244956577551375+0.0248045669513867i</v>
      </c>
      <c r="AE43" t="str">
        <f t="shared" ca="1" si="19"/>
        <v>-0.112257294972626-0.0175469481373771i</v>
      </c>
      <c r="AF43" t="str">
        <f t="shared" ca="1" si="20"/>
        <v>-0.0305933103835031-0.0389576364926136i</v>
      </c>
      <c r="AG43" t="str">
        <f t="shared" ca="1" si="21"/>
        <v>0.0269936731938331+0.0017091911490965i</v>
      </c>
      <c r="AH43" t="str">
        <f t="shared" ca="1" si="22"/>
        <v>0.00970756984716122+0.0270260130904344i</v>
      </c>
      <c r="AI43" t="str">
        <f t="shared" ca="1" si="23"/>
        <v>0.018800559966794-0.0216606577284847i</v>
      </c>
      <c r="AJ43" t="str">
        <f t="shared" ca="1" si="24"/>
        <v>-0.0412917338679178-0.0161189341297601i</v>
      </c>
      <c r="AK43" t="str">
        <f t="shared" ca="1" si="25"/>
        <v>-0.0145480486377227-0.0189875247713376i</v>
      </c>
      <c r="AL43" t="str">
        <f t="shared" ca="1" si="26"/>
        <v>0.0137723798885101-0.015867549019741i</v>
      </c>
      <c r="AM43" t="str">
        <f t="shared" ca="1" si="27"/>
        <v>0.0975692056249187+0.0580485544318849i</v>
      </c>
      <c r="AN43" t="str">
        <f t="shared" ca="1" si="28"/>
        <v>0.00808196522201526+0.0448897447272615i</v>
      </c>
      <c r="AO43" t="str">
        <f t="shared" ca="1" si="29"/>
        <v>-0.00822679590454059+0.0395669565979251i</v>
      </c>
      <c r="AP43" t="str">
        <f t="shared" ca="1" si="30"/>
        <v>-0.0765161506689886+0.0157557190064376i</v>
      </c>
      <c r="AQ43" t="str">
        <f t="shared" ca="1" si="31"/>
        <v>0.00674175028950467-0.0479867851258231i</v>
      </c>
      <c r="AR43" t="str">
        <f t="shared" ca="1" si="32"/>
        <v>-0.0733507535742227+0.0151039205726053i</v>
      </c>
      <c r="AS43" t="str">
        <f t="shared" ca="1" si="33"/>
        <v>0.0567279426389345-0.0318815919348639i</v>
      </c>
      <c r="AT43" t="str">
        <f t="shared" ca="1" si="34"/>
        <v>0.0205630495819221+0.02372126452179i</v>
      </c>
      <c r="AU43" t="str">
        <f t="shared" ca="1" si="35"/>
        <v>-0.0819414349306584+0.0003922973190082i</v>
      </c>
      <c r="AV43" t="str">
        <f t="shared" ca="1" si="36"/>
        <v>-0.0295235478864048-0.00593210823464791i</v>
      </c>
      <c r="AW43" t="str">
        <f t="shared" ca="1" si="37"/>
        <v>-0.0278956536494164-6.07153216591882E-18i</v>
      </c>
      <c r="AX43">
        <f t="shared" ca="1" si="38"/>
        <v>-2.7895653649416399E-2</v>
      </c>
    </row>
    <row r="44" spans="10:50">
      <c r="J44">
        <f t="shared" si="2"/>
        <v>-9.9999999999999811E-2</v>
      </c>
      <c r="K44">
        <f t="shared" ca="1" si="3"/>
        <v>9.0100288944808E-3</v>
      </c>
      <c r="L44">
        <f t="shared" ca="1" si="4"/>
        <v>1.8910028894480763E-2</v>
      </c>
      <c r="M44">
        <f ca="1">$F$19-J44</f>
        <v>-0.37659860890901697</v>
      </c>
      <c r="N44">
        <f ca="1">$G$20-J44</f>
        <v>0.28053019877297125</v>
      </c>
      <c r="O44">
        <f ca="1">$H$21-J44</f>
        <v>0.45863343991193795</v>
      </c>
      <c r="P44">
        <f ca="1">$I$22-J44</f>
        <v>3.7434970224107023E-2</v>
      </c>
      <c r="Q44" t="str">
        <f t="shared" ca="1" si="5"/>
        <v>0.0048164031119048</v>
      </c>
      <c r="R44" t="str">
        <f t="shared" ca="1" si="6"/>
        <v>-0.016276239122861-0.0186696406952779i</v>
      </c>
      <c r="S44" t="str">
        <f t="shared" ca="1" si="7"/>
        <v>-0.016276239122861+0.0186696406952779i</v>
      </c>
      <c r="T44" t="str">
        <f t="shared" ca="1" si="8"/>
        <v>0.0327426547477696</v>
      </c>
      <c r="U44" t="str">
        <f t="shared" ca="1" si="9"/>
        <v>0.0118292790239089</v>
      </c>
      <c r="V44" t="str">
        <f t="shared" ca="1" si="10"/>
        <v>0.00762860301777385</v>
      </c>
      <c r="W44" t="str">
        <f t="shared" ca="1" si="11"/>
        <v>-0.0799366119232695</v>
      </c>
      <c r="X44" t="str">
        <f t="shared" ca="1" si="12"/>
        <v>0.0301040168512032</v>
      </c>
      <c r="Y44" t="str">
        <f t="shared" ca="1" si="13"/>
        <v>-0.00547655442863562+0.00510224377898775i</v>
      </c>
      <c r="Z44" t="str">
        <f t="shared" ca="1" si="14"/>
        <v>-0.0312064329022819-0.0136632551822883i</v>
      </c>
      <c r="AA44" t="str">
        <f t="shared" ca="1" si="15"/>
        <v>-0.0179585165592848-0.0127823060863645i</v>
      </c>
      <c r="AB44" t="str">
        <f t="shared" ca="1" si="16"/>
        <v>0.040724014211609-0.0192262760133732i</v>
      </c>
      <c r="AC44" t="str">
        <f t="shared" ca="1" si="17"/>
        <v>-0.0134506371083906+0.012531315155176i</v>
      </c>
      <c r="AD44" t="str">
        <f t="shared" ca="1" si="18"/>
        <v>0.000667220444104002+0.00675634610123526i</v>
      </c>
      <c r="AE44" t="str">
        <f t="shared" ca="1" si="19"/>
        <v>-0.0825821014375247-0.0214047027327032i</v>
      </c>
      <c r="AF44" t="str">
        <f t="shared" ca="1" si="20"/>
        <v>-0.0199810575639396-0.0313693432842983i</v>
      </c>
      <c r="AG44" t="str">
        <f t="shared" ca="1" si="21"/>
        <v>0.00735262175705822+0.000465554870564606i</v>
      </c>
      <c r="AH44" t="str">
        <f t="shared" ca="1" si="22"/>
        <v>0.00715650560089023+0.019923813796507i</v>
      </c>
      <c r="AI44" t="str">
        <f t="shared" ca="1" si="23"/>
        <v>0.018800559966794-0.0216606577284847i</v>
      </c>
      <c r="AJ44" t="str">
        <f t="shared" ca="1" si="24"/>
        <v>-0.0412917338679178-0.0161189341297601i</v>
      </c>
      <c r="AK44" t="str">
        <f t="shared" ca="1" si="25"/>
        <v>-0.0145480486377227-0.0189875247713376i</v>
      </c>
      <c r="AL44" t="str">
        <f t="shared" ca="1" si="26"/>
        <v>0.00276553859872305-0.00318625536301345i</v>
      </c>
      <c r="AM44" t="str">
        <f t="shared" ca="1" si="27"/>
        <v>0.0863839312316599+0.0370214252026981i</v>
      </c>
      <c r="AN44" t="str">
        <f t="shared" ca="1" si="28"/>
        <v>0.0115161427834704+0.0359587128828328i</v>
      </c>
      <c r="AO44" t="str">
        <f t="shared" ca="1" si="29"/>
        <v>-0.00822679590454059+0.0395669565979251i</v>
      </c>
      <c r="AP44" t="str">
        <f t="shared" ca="1" si="30"/>
        <v>-0.0463108116849608+0.00953602774693704i</v>
      </c>
      <c r="AQ44" t="str">
        <f t="shared" ca="1" si="31"/>
        <v>0.00674175028950467-0.0479867851258231i</v>
      </c>
      <c r="AR44" t="str">
        <f t="shared" ca="1" si="32"/>
        <v>-0.0733507535742227+0.0151039205726053i</v>
      </c>
      <c r="AS44" t="str">
        <f t="shared" ca="1" si="33"/>
        <v>0.0465731723394915-0.0261745236397955i</v>
      </c>
      <c r="AT44" t="str">
        <f t="shared" ca="1" si="34"/>
        <v>0.0151592604350349+0.0174875241778489i</v>
      </c>
      <c r="AU44" t="str">
        <f t="shared" ca="1" si="35"/>
        <v>-0.0361775365003004-0.00530072189161966i</v>
      </c>
      <c r="AV44" t="str">
        <f t="shared" ca="1" si="36"/>
        <v>-0.0126290731762532-0.0045893695985345i</v>
      </c>
      <c r="AW44" t="str">
        <f t="shared" ca="1" si="37"/>
        <v>0.0090100288944808-4.33680868994202E-18i</v>
      </c>
      <c r="AX44">
        <f t="shared" ca="1" si="38"/>
        <v>9.0100288944808E-3</v>
      </c>
    </row>
    <row r="45" spans="10:50">
      <c r="J45">
        <f t="shared" si="2"/>
        <v>1.9428902930940239E-16</v>
      </c>
      <c r="K45">
        <f t="shared" ca="1" si="3"/>
        <v>2.7315711438378101E-2</v>
      </c>
      <c r="L45">
        <f t="shared" ca="1" si="4"/>
        <v>2.7315711438378101E-2</v>
      </c>
      <c r="M45">
        <f ca="1">$F$19-J45</f>
        <v>-0.47659860890901695</v>
      </c>
      <c r="N45">
        <f ca="1">$G$20-J45</f>
        <v>0.18053019877297125</v>
      </c>
      <c r="O45">
        <f ca="1">$H$21-J45</f>
        <v>0.35863343991193797</v>
      </c>
      <c r="P45">
        <f ca="1">$I$22-J45</f>
        <v>-6.2565029775892983E-2</v>
      </c>
      <c r="Q45" t="str">
        <f t="shared" ca="1" si="5"/>
        <v>-0.00405072068573901</v>
      </c>
      <c r="R45" t="str">
        <f t="shared" ca="1" si="6"/>
        <v>-0.016276239122861-0.0186696406952779i</v>
      </c>
      <c r="S45" t="str">
        <f t="shared" ca="1" si="7"/>
        <v>-0.016276239122861+0.0186696406952779i</v>
      </c>
      <c r="T45" t="str">
        <f t="shared" ca="1" si="8"/>
        <v>0.0256034773790072</v>
      </c>
      <c r="U45" t="str">
        <f t="shared" ca="1" si="9"/>
        <v>0.00761252122897285-2.16840434497101E-19i</v>
      </c>
      <c r="V45" t="str">
        <f t="shared" ca="1" si="10"/>
        <v>-0.0127496768956459</v>
      </c>
      <c r="W45" t="str">
        <f t="shared" ca="1" si="11"/>
        <v>-0.0570695206437952+2.16840434497101E-19i</v>
      </c>
      <c r="X45" t="str">
        <f t="shared" ca="1" si="12"/>
        <v>0.0271992541499372-1.03345849436545E-19i</v>
      </c>
      <c r="Y45" t="str">
        <f t="shared" ca="1" si="13"/>
        <v>0.00715725740953739-0.00666807434643244i</v>
      </c>
      <c r="Z45" t="str">
        <f t="shared" ca="1" si="14"/>
        <v>-0.0312064329022819-0.0136632551822883i</v>
      </c>
      <c r="AA45" t="str">
        <f t="shared" ca="1" si="15"/>
        <v>-0.0179585165592848-0.0127823060863645i</v>
      </c>
      <c r="AB45" t="str">
        <f t="shared" ca="1" si="16"/>
        <v>0.0318445887995788-0.0150341970369548i</v>
      </c>
      <c r="AC45" t="str">
        <f t="shared" ca="1" si="17"/>
        <v>-0.0134506371083906+0.012531315155176i</v>
      </c>
      <c r="AD45" t="str">
        <f t="shared" ca="1" si="18"/>
        <v>-0.00111512488730575-0.0112918747489162i</v>
      </c>
      <c r="AE45" t="str">
        <f t="shared" ca="1" si="19"/>
        <v>-0.0592865188559118-0.0193188789843902i</v>
      </c>
      <c r="AF45" t="str">
        <f t="shared" ca="1" si="20"/>
        <v>-0.0131700827166182-0.023781050075983i</v>
      </c>
      <c r="AG45" t="str">
        <f t="shared" ca="1" si="21"/>
        <v>-0.0122884296797167-0.000778081407967285i</v>
      </c>
      <c r="AH45" t="str">
        <f t="shared" ca="1" si="22"/>
        <v>0.00460544135461923+0.0128216145025797i</v>
      </c>
      <c r="AI45" t="str">
        <f t="shared" ca="1" si="23"/>
        <v>0.018800559966794-0.0216606577284847i</v>
      </c>
      <c r="AJ45" t="str">
        <f t="shared" ca="1" si="24"/>
        <v>-0.0412917338679178-0.0161189341297601i</v>
      </c>
      <c r="AK45" t="str">
        <f t="shared" ca="1" si="25"/>
        <v>-0.0145480486377227-0.0189875247713376i</v>
      </c>
      <c r="AL45" t="str">
        <f t="shared" ca="1" si="26"/>
        <v>-0.00297443257545206+0.00342692803124572i</v>
      </c>
      <c r="AM45" t="str">
        <f t="shared" ca="1" si="27"/>
        <v>0.0699317867227891+0.0220624062359797i</v>
      </c>
      <c r="AN45" t="str">
        <f t="shared" ca="1" si="28"/>
        <v>0.0117222261963156+0.0270276810384041i</v>
      </c>
      <c r="AO45" t="str">
        <f t="shared" ca="1" si="29"/>
        <v>-0.00822679590454059+0.0395669565979251i</v>
      </c>
      <c r="AP45" t="str">
        <f t="shared" ca="1" si="30"/>
        <v>-0.0233043878091623+0.00479869129233427i</v>
      </c>
      <c r="AQ45" t="str">
        <f t="shared" ca="1" si="31"/>
        <v>0.00674175028950467-0.0479867851258231i</v>
      </c>
      <c r="AR45" t="str">
        <f t="shared" ca="1" si="32"/>
        <v>-0.0733507535742227+0.0151039205726053i</v>
      </c>
      <c r="AS45" t="str">
        <f t="shared" ca="1" si="33"/>
        <v>0.0364184020400484-0.0204674553447272i</v>
      </c>
      <c r="AT45" t="str">
        <f t="shared" ca="1" si="34"/>
        <v>0.00975547128814769+0.0112537838339078i</v>
      </c>
      <c r="AU45" t="str">
        <f t="shared" ca="1" si="35"/>
        <v>0.0023874468218284-0.00951138629734963i</v>
      </c>
      <c r="AV45" t="str">
        <f t="shared" ca="1" si="36"/>
        <v>0.00156431380874352-0.00324663096242106i</v>
      </c>
      <c r="AW45" t="str">
        <f t="shared" ca="1" si="37"/>
        <v>0.0273157114383781+4.16333634234434E-17i</v>
      </c>
      <c r="AX45">
        <f t="shared" ca="1" si="38"/>
        <v>2.7315711438378101E-2</v>
      </c>
    </row>
    <row r="46" spans="10:50">
      <c r="J46">
        <f t="shared" si="2"/>
        <v>0.1000000000000002</v>
      </c>
      <c r="K46">
        <f t="shared" ca="1" si="3"/>
        <v>2.5821393982275401E-2</v>
      </c>
      <c r="L46">
        <f t="shared" ca="1" si="4"/>
        <v>3.5721393982275446E-2</v>
      </c>
      <c r="M46">
        <f ca="1">$F$19-J46</f>
        <v>-0.57659860890901693</v>
      </c>
      <c r="N46">
        <f ca="1">$G$20-J46</f>
        <v>8.053019877297124E-2</v>
      </c>
      <c r="O46">
        <f ca="1">$H$21-J46</f>
        <v>0.25863343991193793</v>
      </c>
      <c r="P46">
        <f ca="1">$I$22-J46</f>
        <v>-0.16256502977589299</v>
      </c>
      <c r="Q46" t="str">
        <f t="shared" ca="1" si="5"/>
        <v>-0.00338587230520249</v>
      </c>
      <c r="R46" t="str">
        <f t="shared" ca="1" si="6"/>
        <v>-0.016276239122861-0.0186696406952779i</v>
      </c>
      <c r="S46" t="str">
        <f t="shared" ca="1" si="7"/>
        <v>-0.016276239122861+0.0186696406952779i</v>
      </c>
      <c r="T46" t="str">
        <f t="shared" ca="1" si="8"/>
        <v>0.0184643000102448</v>
      </c>
      <c r="U46" t="str">
        <f t="shared" ca="1" si="9"/>
        <v>0.00339576343403678</v>
      </c>
      <c r="V46" t="str">
        <f t="shared" ca="1" si="10"/>
        <v>-0.0331279568090656</v>
      </c>
      <c r="W46" t="str">
        <f t="shared" ca="1" si="11"/>
        <v>-0.0246704571861405</v>
      </c>
      <c r="X46" t="str">
        <f t="shared" ca="1" si="12"/>
        <v>0.0142249512946781</v>
      </c>
      <c r="Y46" t="str">
        <f t="shared" ca="1" si="13"/>
        <v>0.0134114582942221-0.0124948141282139i</v>
      </c>
      <c r="Z46" t="str">
        <f t="shared" ca="1" si="14"/>
        <v>-0.0312064329022819-0.0136632551822883i</v>
      </c>
      <c r="AA46" t="str">
        <f t="shared" ca="1" si="15"/>
        <v>-0.0179585165592848-0.0127823060863645i</v>
      </c>
      <c r="AB46" t="str">
        <f t="shared" ca="1" si="16"/>
        <v>0.0229651633875486-0.0108421180605363i</v>
      </c>
      <c r="AC46" t="str">
        <f t="shared" ca="1" si="17"/>
        <v>-0.0134506371083906+0.012531315155176i</v>
      </c>
      <c r="AD46" t="str">
        <f t="shared" ca="1" si="18"/>
        <v>-0.0028974702187155-0.0293400955990676i</v>
      </c>
      <c r="AE46" t="str">
        <f t="shared" ca="1" si="19"/>
        <v>-0.0423705472277871-0.0112894768924388i</v>
      </c>
      <c r="AF46" t="str">
        <f t="shared" ca="1" si="20"/>
        <v>-0.0101603858415387-0.0161927568676677i</v>
      </c>
      <c r="AG46" t="str">
        <f t="shared" ca="1" si="21"/>
        <v>-0.0319294811164916-0.00202171768649918i</v>
      </c>
      <c r="AH46" t="str">
        <f t="shared" ca="1" si="22"/>
        <v>0.00205437710834823+0.00571941520865228i</v>
      </c>
      <c r="AI46" t="str">
        <f t="shared" ca="1" si="23"/>
        <v>0.018800559966794-0.0216606577284847i</v>
      </c>
      <c r="AJ46" t="str">
        <f t="shared" ca="1" si="24"/>
        <v>-0.0412917338679178-0.0161189341297601i</v>
      </c>
      <c r="AK46" t="str">
        <f t="shared" ca="1" si="25"/>
        <v>-0.0145480486377227-0.0189875247713376i</v>
      </c>
      <c r="AL46" t="str">
        <f t="shared" ca="1" si="26"/>
        <v>-0.00344753363401521+0.00397200116303648i</v>
      </c>
      <c r="AM46" t="str">
        <f t="shared" ca="1" si="27"/>
        <v>0.0482127720983063+0.0131714975317296i</v>
      </c>
      <c r="AN46" t="str">
        <f t="shared" ca="1" si="28"/>
        <v>0.00870021546055069+0.0180966491939753i</v>
      </c>
      <c r="AO46" t="str">
        <f t="shared" ca="1" si="29"/>
        <v>-0.00822679590454059+0.0395669565979251i</v>
      </c>
      <c r="AP46" t="str">
        <f t="shared" ca="1" si="30"/>
        <v>-0.00749687904159334+0.00154370964262933i</v>
      </c>
      <c r="AQ46" t="str">
        <f t="shared" ca="1" si="31"/>
        <v>0.00674175028950467-0.0479867851258231i</v>
      </c>
      <c r="AR46" t="str">
        <f t="shared" ca="1" si="32"/>
        <v>-0.0733507535742227+0.0151039205726053i</v>
      </c>
      <c r="AS46" t="str">
        <f t="shared" ca="1" si="33"/>
        <v>0.0262636317406054-0.0147603870496588i</v>
      </c>
      <c r="AT46" t="str">
        <f t="shared" ca="1" si="34"/>
        <v>0.0043516821412605+0.00502004348996667i</v>
      </c>
      <c r="AU46" t="str">
        <f t="shared" ca="1" si="35"/>
        <v>0.0337535150357275-0.0122396958981818i</v>
      </c>
      <c r="AV46" t="str">
        <f t="shared" ca="1" si="36"/>
        <v>0.0130566130685853-0.00190389232630764i</v>
      </c>
      <c r="AW46" t="str">
        <f t="shared" ca="1" si="37"/>
        <v>0.0258213939822754-4.03323208164608E-17i</v>
      </c>
      <c r="AX46">
        <f t="shared" ca="1" si="38"/>
        <v>2.5821393982275401E-2</v>
      </c>
    </row>
    <row r="47" spans="10:50">
      <c r="J47">
        <f t="shared" si="2"/>
        <v>0.20000000000000021</v>
      </c>
      <c r="K47">
        <f t="shared" ca="1" si="3"/>
        <v>5.7270765261727497E-3</v>
      </c>
      <c r="L47">
        <f t="shared" ca="1" si="4"/>
        <v>4.4127076526172829E-2</v>
      </c>
      <c r="M47">
        <f ca="1">$F$19-J47</f>
        <v>-0.67659860890901702</v>
      </c>
      <c r="N47">
        <f ca="1">$G$20-J47</f>
        <v>-1.9469801227028766E-2</v>
      </c>
      <c r="O47">
        <f ca="1">$H$21-J47</f>
        <v>0.15863343991193793</v>
      </c>
      <c r="P47">
        <f ca="1">$I$22-J47</f>
        <v>-0.26256502977589302</v>
      </c>
      <c r="Q47" t="str">
        <f t="shared" ca="1" si="5"/>
        <v>0.000810948253514352</v>
      </c>
      <c r="R47" t="str">
        <f t="shared" ca="1" si="6"/>
        <v>-0.016276239122861-0.0186696406952779i</v>
      </c>
      <c r="S47" t="str">
        <f t="shared" ca="1" si="7"/>
        <v>-0.016276239122861+0.0186696406952779i</v>
      </c>
      <c r="T47" t="str">
        <f t="shared" ca="1" si="8"/>
        <v>0.0113251226414824-4.33680868994202E-19i</v>
      </c>
      <c r="U47" t="str">
        <f t="shared" ca="1" si="9"/>
        <v>-0.000820994360899295</v>
      </c>
      <c r="V47" t="str">
        <f t="shared" ca="1" si="10"/>
        <v>-0.0535062367224853</v>
      </c>
      <c r="W47" t="str">
        <f t="shared" ca="1" si="11"/>
        <v>0.0112605784496946+4.33680868994202E-19i</v>
      </c>
      <c r="X47" t="str">
        <f t="shared" ca="1" si="12"/>
        <v>-0.00761889171457422-2.93427872671931E-19i</v>
      </c>
      <c r="Y47" t="str">
        <f t="shared" ca="1" si="13"/>
        <v>0.0132860482254186-0.0123779755663565i</v>
      </c>
      <c r="Z47" t="str">
        <f t="shared" ca="1" si="14"/>
        <v>-0.0312064329022819-0.0136632551822883i</v>
      </c>
      <c r="AA47" t="str">
        <f t="shared" ca="1" si="15"/>
        <v>-0.0179585165592848-0.0127823060863645i</v>
      </c>
      <c r="AB47" t="str">
        <f t="shared" ca="1" si="16"/>
        <v>0.0140857379755183-0.0066500390841178i</v>
      </c>
      <c r="AC47" t="str">
        <f t="shared" ca="1" si="17"/>
        <v>-0.0134506371083906+0.012531315155176i</v>
      </c>
      <c r="AD47" t="str">
        <f t="shared" ca="1" si="18"/>
        <v>-0.00467981555012525-0.047388316449219i</v>
      </c>
      <c r="AE47" t="str">
        <f t="shared" ca="1" si="19"/>
        <v>-0.0318341865531505+0.00268350354315151i</v>
      </c>
      <c r="AF47" t="str">
        <f t="shared" ca="1" si="20"/>
        <v>-0.0109519669387011-0.00860446365935241i</v>
      </c>
      <c r="AG47" t="str">
        <f t="shared" ca="1" si="21"/>
        <v>-0.0515705325532664-0.00326535396503107i</v>
      </c>
      <c r="AH47" t="str">
        <f t="shared" ca="1" si="22"/>
        <v>-0.000496687137922763-0.0013827840852751i</v>
      </c>
      <c r="AI47" t="str">
        <f t="shared" ca="1" si="23"/>
        <v>0.018800559966794-0.0216606577284847i</v>
      </c>
      <c r="AJ47" t="str">
        <f t="shared" ca="1" si="24"/>
        <v>-0.0412917338679178-0.0161189341297601i</v>
      </c>
      <c r="AK47" t="str">
        <f t="shared" ca="1" si="25"/>
        <v>-0.0145480486377227-0.0189875247713376i</v>
      </c>
      <c r="AL47" t="str">
        <f t="shared" ca="1" si="26"/>
        <v>0.0013462354230336-0.0015510359676412i</v>
      </c>
      <c r="AM47" t="str">
        <f t="shared" ca="1" si="27"/>
        <v>0.0212268873582117+0.010348699089948i</v>
      </c>
      <c r="AN47" t="str">
        <f t="shared" ca="1" si="28"/>
        <v>0.00245011057617577+0.00916561734954667i</v>
      </c>
      <c r="AO47" t="str">
        <f t="shared" ca="1" si="29"/>
        <v>-0.00822679590454059+0.0395669565979251i</v>
      </c>
      <c r="AP47" t="str">
        <f t="shared" ca="1" si="30"/>
        <v>0.00111171461774624-0.000228917202177788i</v>
      </c>
      <c r="AQ47" t="str">
        <f t="shared" ca="1" si="31"/>
        <v>0.00674175028950467-0.0479867851258231i</v>
      </c>
      <c r="AR47" t="str">
        <f t="shared" ca="1" si="32"/>
        <v>-0.0733507535742227+0.0151039205726053i</v>
      </c>
      <c r="AS47" t="str">
        <f t="shared" ca="1" si="33"/>
        <v>0.0161088614411623-0.0090533187545905i</v>
      </c>
      <c r="AT47" t="str">
        <f t="shared" ca="1" si="34"/>
        <v>-0.00105210700562669-0.00121369685397443i</v>
      </c>
      <c r="AU47" t="str">
        <f t="shared" ca="1" si="35"/>
        <v>0.0579206681413974-0.0134856506941162i</v>
      </c>
      <c r="AV47" t="str">
        <f t="shared" ca="1" si="36"/>
        <v>0.0218478246032723-0.000561153690194234i</v>
      </c>
      <c r="AW47" t="str">
        <f t="shared" ca="1" si="37"/>
        <v>0.00572707652617275+2.71050543121376E-17i</v>
      </c>
      <c r="AX47">
        <f t="shared" ca="1" si="38"/>
        <v>5.7270765261727497E-3</v>
      </c>
    </row>
    <row r="48" spans="10:50">
      <c r="J48">
        <f t="shared" si="2"/>
        <v>0.30000000000000021</v>
      </c>
      <c r="K48">
        <f t="shared" ca="1" si="3"/>
        <v>-2.9367240929930101E-2</v>
      </c>
      <c r="L48">
        <f t="shared" ca="1" si="4"/>
        <v>5.2532759070069997E-2</v>
      </c>
      <c r="M48">
        <f ca="1">$F$19-J48</f>
        <v>-0.776598608909017</v>
      </c>
      <c r="N48">
        <f ca="1">$G$20-J48</f>
        <v>-0.11946980122702877</v>
      </c>
      <c r="O48">
        <f ca="1">$H$21-J48</f>
        <v>5.8633439911937923E-2</v>
      </c>
      <c r="P48">
        <f ca="1">$I$22-J48</f>
        <v>-0.362565029775893</v>
      </c>
      <c r="Q48" t="str">
        <f t="shared" ca="1" si="5"/>
        <v>0.00253974099041152</v>
      </c>
      <c r="R48" t="str">
        <f t="shared" ca="1" si="6"/>
        <v>-0.016276239122861-0.0186696406952779i</v>
      </c>
      <c r="S48" t="str">
        <f t="shared" ca="1" si="7"/>
        <v>-0.016276239122861+0.0186696406952779i</v>
      </c>
      <c r="T48" t="str">
        <f t="shared" ca="1" si="8"/>
        <v>0.00418594527271998</v>
      </c>
      <c r="U48" t="str">
        <f t="shared" ca="1" si="9"/>
        <v>-0.00503775215583537</v>
      </c>
      <c r="V48" t="str">
        <f t="shared" ca="1" si="10"/>
        <v>-0.073884516635905</v>
      </c>
      <c r="W48" t="str">
        <f t="shared" ca="1" si="11"/>
        <v>0.0447235862637099</v>
      </c>
      <c r="X48" t="str">
        <f t="shared" ca="1" si="12"/>
        <v>-0.0347322748778195</v>
      </c>
      <c r="Y48" t="str">
        <f t="shared" ca="1" si="13"/>
        <v>0.00678102720312672-0.00631755866086035i</v>
      </c>
      <c r="Z48" t="str">
        <f t="shared" ca="1" si="14"/>
        <v>-0.0312064329022819-0.0136632551822883i</v>
      </c>
      <c r="AA48" t="str">
        <f t="shared" ca="1" si="15"/>
        <v>-0.0179585165592848-0.0127823060863645i</v>
      </c>
      <c r="AB48" t="str">
        <f t="shared" ca="1" si="16"/>
        <v>0.00520631256348809-0.00245796010769931i</v>
      </c>
      <c r="AC48" t="str">
        <f t="shared" ca="1" si="17"/>
        <v>-0.0134506371083906+0.012531315155176i</v>
      </c>
      <c r="AD48" t="str">
        <f t="shared" ca="1" si="18"/>
        <v>-0.006462160881535-0.0654365372993705i</v>
      </c>
      <c r="AE48" t="str">
        <f t="shared" ca="1" si="19"/>
        <v>-0.0276774368320025+0.0226000623223807i</v>
      </c>
      <c r="AF48" t="str">
        <f t="shared" ca="1" si="20"/>
        <v>-0.0155448260081056-0.00101617045103713i</v>
      </c>
      <c r="AG48" t="str">
        <f t="shared" ca="1" si="21"/>
        <v>-0.0712115839900413-0.00450899024356296i</v>
      </c>
      <c r="AH48" t="str">
        <f t="shared" ca="1" si="22"/>
        <v>-0.00304775138419376-0.00848498337920248i</v>
      </c>
      <c r="AI48" t="str">
        <f t="shared" ca="1" si="23"/>
        <v>0.018800559966794-0.0216606577284847i</v>
      </c>
      <c r="AJ48" t="str">
        <f t="shared" ca="1" si="24"/>
        <v>-0.0412917338679178-0.0161189341297601i</v>
      </c>
      <c r="AK48" t="str">
        <f t="shared" ca="1" si="25"/>
        <v>-0.0145480486377227-0.0189875247713376i</v>
      </c>
      <c r="AL48" t="str">
        <f t="shared" ca="1" si="26"/>
        <v>0.0114068745956944-0.0131421833607873i</v>
      </c>
      <c r="AM48" t="str">
        <f t="shared" ca="1" si="27"/>
        <v>-0.011025867497495+0.0135940109106349i</v>
      </c>
      <c r="AN48" t="str">
        <f t="shared" ca="1" si="28"/>
        <v>-0.00702808845680925+0.000234585505117973i</v>
      </c>
      <c r="AO48" t="str">
        <f t="shared" ca="1" si="29"/>
        <v>-0.00822679590454059+0.0395669565979251i</v>
      </c>
      <c r="AP48" t="str">
        <f t="shared" ca="1" si="30"/>
        <v>0.00252139316885639-0.000519189242087076i</v>
      </c>
      <c r="AQ48" t="str">
        <f t="shared" ca="1" si="31"/>
        <v>0.00674175028950467-0.0479867851258231i</v>
      </c>
      <c r="AR48" t="str">
        <f t="shared" ca="1" si="32"/>
        <v>-0.0733507535742227+0.0151039205726053i</v>
      </c>
      <c r="AS48" t="str">
        <f t="shared" ca="1" si="33"/>
        <v>0.00595409114171926-0.00334625045952216i</v>
      </c>
      <c r="AT48" t="str">
        <f t="shared" ca="1" si="34"/>
        <v>-0.00645589615251388-0.00744743719791553i</v>
      </c>
      <c r="AU48" t="str">
        <f t="shared" ca="1" si="35"/>
        <v>0.0748889061388378-0.0132492506851527i</v>
      </c>
      <c r="AV48" t="str">
        <f t="shared" ca="1" si="36"/>
        <v>0.0279379484128043+0.000781584945919194i</v>
      </c>
      <c r="AW48" t="str">
        <f t="shared" ca="1" si="37"/>
        <v>-0.0293672409299301+3.69712940817557E-17i</v>
      </c>
      <c r="AX48">
        <f t="shared" ca="1" si="38"/>
        <v>-2.9367240929930101E-2</v>
      </c>
    </row>
    <row r="49" spans="10:50">
      <c r="J49">
        <f t="shared" si="2"/>
        <v>0.40000000000000024</v>
      </c>
      <c r="K49">
        <f t="shared" ca="1" si="3"/>
        <v>-7.3461558386032993E-2</v>
      </c>
      <c r="L49">
        <f t="shared" ca="1" si="4"/>
        <v>6.0938441613967137E-2</v>
      </c>
      <c r="M49">
        <f ca="1">$F$19-J49</f>
        <v>-0.87659860890901697</v>
      </c>
      <c r="N49">
        <f ca="1">$G$20-J49</f>
        <v>-0.2194698012270288</v>
      </c>
      <c r="O49">
        <f ca="1">$H$21-J49</f>
        <v>-4.136656008806211E-2</v>
      </c>
      <c r="P49">
        <f ca="1">$I$22-J49</f>
        <v>-0.46256502977589303</v>
      </c>
      <c r="Q49" t="str">
        <f t="shared" ca="1" si="5"/>
        <v>-0.004199494094511</v>
      </c>
      <c r="R49" t="str">
        <f t="shared" ca="1" si="6"/>
        <v>-0.016276239122861-0.0186696406952779i</v>
      </c>
      <c r="S49" t="str">
        <f t="shared" ca="1" si="7"/>
        <v>-0.016276239122861+0.0186696406952779i</v>
      </c>
      <c r="T49" t="str">
        <f t="shared" ca="1" si="8"/>
        <v>-0.00295323209604243+1.0842021724855E-19i</v>
      </c>
      <c r="U49" t="str">
        <f t="shared" ca="1" si="9"/>
        <v>-0.00925450995077144</v>
      </c>
      <c r="V49" t="str">
        <f t="shared" ca="1" si="10"/>
        <v>-0.0942627965493247</v>
      </c>
      <c r="W49" t="str">
        <f t="shared" ca="1" si="11"/>
        <v>0.069718566255906-1.0842021724855E-19i</v>
      </c>
      <c r="X49" t="str">
        <f t="shared" ca="1" si="12"/>
        <v>-0.0611151981950583+9.50410116176923E-20i</v>
      </c>
      <c r="Y49" t="str">
        <f t="shared" ca="1" si="13"/>
        <v>-0.0061036047726534+0.00568643658827458i</v>
      </c>
      <c r="Z49" t="str">
        <f t="shared" ca="1" si="14"/>
        <v>-0.0312064329022819-0.0136632551822883i</v>
      </c>
      <c r="AA49" t="str">
        <f t="shared" ca="1" si="15"/>
        <v>-0.0179585165592848-0.0127823060863645i</v>
      </c>
      <c r="AB49" t="str">
        <f t="shared" ca="1" si="16"/>
        <v>-0.00367311284854214+0.00173411886871917i</v>
      </c>
      <c r="AC49" t="str">
        <f t="shared" ca="1" si="17"/>
        <v>-0.0134506371083906+0.012531315155176i</v>
      </c>
      <c r="AD49" t="str">
        <f t="shared" ca="1" si="18"/>
        <v>-0.00824450621294475-0.0834847581495219i</v>
      </c>
      <c r="AE49" t="str">
        <f t="shared" ca="1" si="19"/>
        <v>-0.0299002980643426+0.0484601994452485i</v>
      </c>
      <c r="AF49" t="str">
        <f t="shared" ca="1" si="20"/>
        <v>-0.023938963049752+0.00657212275727814i</v>
      </c>
      <c r="AG49" t="str">
        <f t="shared" ca="1" si="21"/>
        <v>-0.0908526354268162-0.00575262652209485i</v>
      </c>
      <c r="AH49" t="str">
        <f t="shared" ca="1" si="22"/>
        <v>-0.00559881563046476-0.0155871826731299i</v>
      </c>
      <c r="AI49" t="str">
        <f t="shared" ca="1" si="23"/>
        <v>0.018800559966794-0.0216606577284847i</v>
      </c>
      <c r="AJ49" t="str">
        <f t="shared" ca="1" si="24"/>
        <v>-0.0412917338679178-0.0161189341297601i</v>
      </c>
      <c r="AK49" t="str">
        <f t="shared" ca="1" si="25"/>
        <v>-0.0145480486377227-0.0189875247713376i</v>
      </c>
      <c r="AL49" t="str">
        <f t="shared" ca="1" si="26"/>
        <v>0.0267343838839671-0.0308014410164018i</v>
      </c>
      <c r="AM49" t="str">
        <f t="shared" ca="1" si="27"/>
        <v>-0.0485454924688136+0.02290743299379i</v>
      </c>
      <c r="AN49" t="str">
        <f t="shared" ca="1" si="28"/>
        <v>-0.0197343816384042-0.00869644633931076i</v>
      </c>
      <c r="AO49" t="str">
        <f t="shared" ca="1" si="29"/>
        <v>-0.00822679590454059+0.0395669565979251i</v>
      </c>
      <c r="AP49" t="str">
        <f t="shared" ca="1" si="30"/>
        <v>-0.00326784338826288+0.000672893522901465i</v>
      </c>
      <c r="AQ49" t="str">
        <f t="shared" ca="1" si="31"/>
        <v>0.00674175028950467-0.0479867851258231i</v>
      </c>
      <c r="AR49" t="str">
        <f t="shared" ca="1" si="32"/>
        <v>-0.0733507535742227+0.0151039205726053i</v>
      </c>
      <c r="AS49" t="str">
        <f t="shared" ca="1" si="33"/>
        <v>-0.00420067915772379+0.00236081783554619i</v>
      </c>
      <c r="AT49" t="str">
        <f t="shared" ca="1" si="34"/>
        <v>-0.0118596852994011-0.0136811775418566i</v>
      </c>
      <c r="AU49" t="str">
        <f t="shared" ca="1" si="35"/>
        <v>0.0846582290280488-0.0115304958712914i</v>
      </c>
      <c r="AV49" t="str">
        <f t="shared" ca="1" si="36"/>
        <v>0.0313269844971815+0.00212432358203262i</v>
      </c>
      <c r="AW49" t="str">
        <f t="shared" ca="1" si="37"/>
        <v>-0.073461558386033</v>
      </c>
      <c r="AX49">
        <f t="shared" ca="1" si="38"/>
        <v>-7.3461558386032993E-2</v>
      </c>
    </row>
    <row r="50" spans="10:50">
      <c r="J50">
        <f t="shared" si="2"/>
        <v>0.50000000000000022</v>
      </c>
      <c r="K50">
        <f t="shared" ca="1" si="3"/>
        <v>-0.11815587584213399</v>
      </c>
      <c r="L50">
        <f t="shared" ca="1" si="4"/>
        <v>6.9344124157866116E-2</v>
      </c>
      <c r="M50">
        <f ca="1">$F$19-J50</f>
        <v>-0.97659860890901706</v>
      </c>
      <c r="N50">
        <f ca="1">$G$20-J50</f>
        <v>-0.31946980122702878</v>
      </c>
      <c r="O50">
        <f ca="1">$H$21-J50</f>
        <v>-0.14136656008806209</v>
      </c>
      <c r="P50">
        <f ca="1">$I$22-J50</f>
        <v>-0.56256502977589307</v>
      </c>
      <c r="Q50" t="str">
        <f t="shared" ca="1" si="5"/>
        <v>-0.0254067570012532</v>
      </c>
      <c r="R50" t="str">
        <f t="shared" ca="1" si="6"/>
        <v>-0.016276239122861-0.0186696406952779i</v>
      </c>
      <c r="S50" t="str">
        <f t="shared" ca="1" si="7"/>
        <v>-0.016276239122861+0.0186696406952779i</v>
      </c>
      <c r="T50" t="str">
        <f t="shared" ca="1" si="8"/>
        <v>-0.0100924094648048</v>
      </c>
      <c r="U50" t="str">
        <f t="shared" ca="1" si="9"/>
        <v>-0.0134712677457075+2.16840434497101E-19i</v>
      </c>
      <c r="V50" t="str">
        <f t="shared" ca="1" si="10"/>
        <v>-0.114641076462744</v>
      </c>
      <c r="W50" t="str">
        <f t="shared" ca="1" si="11"/>
        <v>0.0802455184262808-2.16840434497101E-19i</v>
      </c>
      <c r="X50" t="str">
        <f t="shared" ca="1" si="12"/>
        <v>-0.0783676616662887+2.11766066685096E-19i</v>
      </c>
      <c r="Y50" t="str">
        <f t="shared" ca="1" si="13"/>
        <v>-0.0253678477019218+0.0236340101810483i</v>
      </c>
      <c r="Z50" t="str">
        <f t="shared" ca="1" si="14"/>
        <v>-0.0312064329022819-0.0136632551822883i</v>
      </c>
      <c r="AA50" t="str">
        <f t="shared" ca="1" si="15"/>
        <v>-0.0179585165592848-0.0127823060863645i</v>
      </c>
      <c r="AB50" t="str">
        <f t="shared" ca="1" si="16"/>
        <v>-0.0125525382605724+0.00592619784513765i</v>
      </c>
      <c r="AC50" t="str">
        <f t="shared" ca="1" si="17"/>
        <v>-0.0134506371083906+0.012531315155176i</v>
      </c>
      <c r="AD50" t="str">
        <f t="shared" ca="1" si="18"/>
        <v>-0.0100268515443545-0.101532978999673i</v>
      </c>
      <c r="AE50" t="str">
        <f t="shared" ca="1" si="19"/>
        <v>-0.038502770250171+0.0802639149117548i</v>
      </c>
      <c r="AF50" t="str">
        <f t="shared" ca="1" si="20"/>
        <v>-0.0361343780636403+0.0141604159655933i</v>
      </c>
      <c r="AG50" t="str">
        <f t="shared" ca="1" si="21"/>
        <v>-0.110493686863591-0.00699626280062674i</v>
      </c>
      <c r="AH50" t="str">
        <f t="shared" ca="1" si="22"/>
        <v>-0.00814987987673575-0.0226893819670572i</v>
      </c>
      <c r="AI50" t="str">
        <f t="shared" ca="1" si="23"/>
        <v>0.018800559966794-0.0216606577284847i</v>
      </c>
      <c r="AJ50" t="str">
        <f t="shared" ca="1" si="24"/>
        <v>-0.0412917338679178-0.0161189341297601i</v>
      </c>
      <c r="AK50" t="str">
        <f t="shared" ca="1" si="25"/>
        <v>-0.0145480486377227-0.0189875247713376i</v>
      </c>
      <c r="AL50" t="str">
        <f t="shared" ca="1" si="26"/>
        <v>0.0473287632878518-0.0545288089344847i</v>
      </c>
      <c r="AM50" t="str">
        <f t="shared" ca="1" si="27"/>
        <v>-0.091331987555744+0.0382889653394138i</v>
      </c>
      <c r="AN50" t="str">
        <f t="shared" ca="1" si="28"/>
        <v>-0.0356687689686093-0.0176274781837394i</v>
      </c>
      <c r="AO50" t="str">
        <f t="shared" ca="1" si="29"/>
        <v>-0.00822679590454059+0.0395669565979251i</v>
      </c>
      <c r="AP50" t="str">
        <f t="shared" ca="1" si="30"/>
        <v>-0.0162559950536116+0.00334733109278783i</v>
      </c>
      <c r="AQ50" t="str">
        <f t="shared" ca="1" si="31"/>
        <v>0.00674175028950467-0.0479867851258231i</v>
      </c>
      <c r="AR50" t="str">
        <f t="shared" ca="1" si="32"/>
        <v>-0.0733507535742227+0.0151039205726053i</v>
      </c>
      <c r="AS50" t="str">
        <f t="shared" ca="1" si="33"/>
        <v>-0.0143554494571668+0.00806788613061453i</v>
      </c>
      <c r="AT50" t="str">
        <f t="shared" ca="1" si="34"/>
        <v>-0.0172634744462883-0.0199149178857977i</v>
      </c>
      <c r="AU50" t="str">
        <f t="shared" ca="1" si="35"/>
        <v>0.0872286368090305-0.0083293862525323i</v>
      </c>
      <c r="AV50" t="str">
        <f t="shared" ca="1" si="36"/>
        <v>0.0320149328564039+0.00346706221814603i</v>
      </c>
      <c r="AW50" t="str">
        <f t="shared" ca="1" si="37"/>
        <v>-0.118155875842134-7.02563007770607E-17i</v>
      </c>
      <c r="AX50">
        <f t="shared" ca="1" si="38"/>
        <v>-0.11815587584213399</v>
      </c>
    </row>
    <row r="51" spans="10:50">
      <c r="J51">
        <f t="shared" si="2"/>
        <v>0.6000000000000002</v>
      </c>
      <c r="K51">
        <f t="shared" ca="1" si="3"/>
        <v>-0.15265019329823801</v>
      </c>
      <c r="L51">
        <f t="shared" ca="1" si="4"/>
        <v>7.774980670176207E-2</v>
      </c>
      <c r="M51">
        <f ca="1">$F$19-J51</f>
        <v>-1.0765986089090169</v>
      </c>
      <c r="N51">
        <f ca="1">$G$20-J51</f>
        <v>-0.41946980122702876</v>
      </c>
      <c r="O51">
        <f ca="1">$H$21-J51</f>
        <v>-0.24136656008806207</v>
      </c>
      <c r="P51">
        <f ca="1">$I$22-J51</f>
        <v>-0.66256502977589293</v>
      </c>
      <c r="Q51" t="str">
        <f t="shared" ca="1" si="5"/>
        <v>-0.067082047729815</v>
      </c>
      <c r="R51" t="str">
        <f t="shared" ca="1" si="6"/>
        <v>-0.016276239122861-0.0186696406952779i</v>
      </c>
      <c r="S51" t="str">
        <f t="shared" ca="1" si="7"/>
        <v>-0.016276239122861+0.0186696406952779i</v>
      </c>
      <c r="T51" t="str">
        <f t="shared" ca="1" si="8"/>
        <v>-0.0172315868335672+8.67361737988404E-19i</v>
      </c>
      <c r="U51" t="str">
        <f t="shared" ca="1" si="9"/>
        <v>-0.0176880255406436</v>
      </c>
      <c r="V51" t="str">
        <f t="shared" ca="1" si="10"/>
        <v>-0.135019356376164</v>
      </c>
      <c r="W51" t="str">
        <f t="shared" ca="1" si="11"/>
        <v>0.070304442774838-8.67361737988404E-19i</v>
      </c>
      <c r="X51" t="str">
        <f t="shared" ca="1" si="12"/>
        <v>-0.0756896652915142+9.33800440539223E-19i</v>
      </c>
      <c r="Y51" t="str">
        <f t="shared" ca="1" si="13"/>
        <v>-0.0510117015846785+0.0475251621174608i</v>
      </c>
      <c r="Z51" t="str">
        <f t="shared" ca="1" si="14"/>
        <v>-0.0312064329022819-0.0136632551822883i</v>
      </c>
      <c r="AA51" t="str">
        <f t="shared" ca="1" si="15"/>
        <v>-0.0179585165592848-0.0127823060863645i</v>
      </c>
      <c r="AB51" t="str">
        <f t="shared" ca="1" si="16"/>
        <v>-0.0214319636726026+0.0101182768215561i</v>
      </c>
      <c r="AC51" t="str">
        <f t="shared" ca="1" si="17"/>
        <v>-0.0134506371083906+0.012531315155176i</v>
      </c>
      <c r="AD51" t="str">
        <f t="shared" ca="1" si="18"/>
        <v>-0.0118091968757642-0.119581199849825i</v>
      </c>
      <c r="AE51" t="str">
        <f t="shared" ca="1" si="19"/>
        <v>-0.0534848533894876+0.118011208721901i</v>
      </c>
      <c r="AF51" t="str">
        <f t="shared" ca="1" si="20"/>
        <v>-0.0521310710497708+0.0217487091739089i</v>
      </c>
      <c r="AG51" t="str">
        <f t="shared" ca="1" si="21"/>
        <v>-0.130134738300366-0.00823989907915863i</v>
      </c>
      <c r="AH51" t="str">
        <f t="shared" ca="1" si="22"/>
        <v>-0.0107009441230067-0.0297915812609846i</v>
      </c>
      <c r="AI51" t="str">
        <f t="shared" ca="1" si="23"/>
        <v>0.018800559966794-0.0216606577284847i</v>
      </c>
      <c r="AJ51" t="str">
        <f t="shared" ca="1" si="24"/>
        <v>-0.0412917338679178-0.0161189341297601i</v>
      </c>
      <c r="AK51" t="str">
        <f t="shared" ca="1" si="25"/>
        <v>-0.0145480486377227-0.0189875247713376i</v>
      </c>
      <c r="AL51" t="str">
        <f t="shared" ca="1" si="26"/>
        <v>0.0731900128073484-0.0843242871150361i</v>
      </c>
      <c r="AM51" t="str">
        <f t="shared" ca="1" si="27"/>
        <v>-0.139385352758287+0.0597386079475061i</v>
      </c>
      <c r="AN51" t="str">
        <f t="shared" ca="1" si="28"/>
        <v>-0.0548312504474246-0.0265585100281682i</v>
      </c>
      <c r="AO51" t="str">
        <f t="shared" ca="1" si="29"/>
        <v>-0.00822679590454059+0.0395669565979251i</v>
      </c>
      <c r="AP51" t="str">
        <f t="shared" ca="1" si="30"/>
        <v>-0.0364430618271897+0.00750412346757203i</v>
      </c>
      <c r="AQ51" t="str">
        <f t="shared" ca="1" si="31"/>
        <v>0.00674175028950467-0.0479867851258231i</v>
      </c>
      <c r="AR51" t="str">
        <f t="shared" ca="1" si="32"/>
        <v>-0.0733507535742227+0.0151039205726053i</v>
      </c>
      <c r="AS51" t="str">
        <f t="shared" ca="1" si="33"/>
        <v>-0.0245102197566099+0.0137749544256829i</v>
      </c>
      <c r="AT51" t="str">
        <f t="shared" ca="1" si="34"/>
        <v>-0.0226672635931754-0.0261486582297388i</v>
      </c>
      <c r="AU51" t="str">
        <f t="shared" ca="1" si="35"/>
        <v>0.0826001294817824-0.00364592182887537i</v>
      </c>
      <c r="AV51" t="str">
        <f t="shared" ca="1" si="36"/>
        <v>0.0300017934904712+0.00480980085425943i</v>
      </c>
      <c r="AW51" t="str">
        <f t="shared" ca="1" si="37"/>
        <v>-0.152650193298238+1.28369537222284E-16i</v>
      </c>
      <c r="AX51">
        <f t="shared" ca="1" si="38"/>
        <v>-0.15265019329823801</v>
      </c>
    </row>
    <row r="52" spans="10:50">
      <c r="J52">
        <f t="shared" si="2"/>
        <v>0.70000000000000018</v>
      </c>
      <c r="K52">
        <f t="shared" ca="1" si="3"/>
        <v>-0.16374451075433999</v>
      </c>
      <c r="L52">
        <f t="shared" ca="1" si="4"/>
        <v>8.6155489245660022E-2</v>
      </c>
      <c r="M52">
        <f ca="1">$F$19-J52</f>
        <v>-1.176598608909017</v>
      </c>
      <c r="N52">
        <f ca="1">$G$20-J52</f>
        <v>-0.51946980122702868</v>
      </c>
      <c r="O52">
        <f ca="1">$H$21-J52</f>
        <v>-0.34136656008806204</v>
      </c>
      <c r="P52">
        <f ca="1">$I$22-J52</f>
        <v>-0.76256502977589302</v>
      </c>
      <c r="Q52" t="str">
        <f t="shared" ca="1" si="5"/>
        <v>-0.135225366280197</v>
      </c>
      <c r="R52" t="str">
        <f t="shared" ca="1" si="6"/>
        <v>-0.016276239122861-0.0186696406952779i</v>
      </c>
      <c r="S52" t="str">
        <f t="shared" ca="1" si="7"/>
        <v>-0.016276239122861+0.0186696406952779i</v>
      </c>
      <c r="T52" t="str">
        <f t="shared" ca="1" si="8"/>
        <v>-0.0243707642023297</v>
      </c>
      <c r="U52" t="str">
        <f t="shared" ca="1" si="9"/>
        <v>-0.0219047833355797</v>
      </c>
      <c r="V52" t="str">
        <f t="shared" ca="1" si="10"/>
        <v>-0.155397636289584</v>
      </c>
      <c r="W52" t="str">
        <f t="shared" ca="1" si="11"/>
        <v>0.033895339301574</v>
      </c>
      <c r="X52" t="str">
        <f t="shared" ca="1" si="12"/>
        <v>-0.0398812090707311</v>
      </c>
      <c r="Y52" t="str">
        <f t="shared" ca="1" si="13"/>
        <v>-0.0830351664209234+0.077359892397512i</v>
      </c>
      <c r="Z52" t="str">
        <f t="shared" ca="1" si="14"/>
        <v>-0.0312064329022819-0.0136632551822883i</v>
      </c>
      <c r="AA52" t="str">
        <f t="shared" ca="1" si="15"/>
        <v>-0.0179585165592848-0.0127823060863645i</v>
      </c>
      <c r="AB52" t="str">
        <f t="shared" ca="1" si="16"/>
        <v>-0.0303113890846328+0.0143103557979746i</v>
      </c>
      <c r="AC52" t="str">
        <f t="shared" ca="1" si="17"/>
        <v>-0.0134506371083906+0.012531315155176i</v>
      </c>
      <c r="AD52" t="str">
        <f t="shared" ca="1" si="18"/>
        <v>-0.013591542207174-0.137629420699976i</v>
      </c>
      <c r="AE52" t="str">
        <f t="shared" ca="1" si="19"/>
        <v>-0.0748465474822926+0.161702080875684i</v>
      </c>
      <c r="AF52" t="str">
        <f t="shared" ca="1" si="20"/>
        <v>-0.0719290420081428+0.0293370023822238i</v>
      </c>
      <c r="AG52" t="str">
        <f t="shared" ca="1" si="21"/>
        <v>-0.149775789737141-0.00948353535769052i</v>
      </c>
      <c r="AH52" t="str">
        <f t="shared" ca="1" si="22"/>
        <v>-0.0132520083692777-0.036893780554912i</v>
      </c>
      <c r="AI52" t="str">
        <f t="shared" ca="1" si="23"/>
        <v>0.018800559966794-0.0216606577284847i</v>
      </c>
      <c r="AJ52" t="str">
        <f t="shared" ca="1" si="24"/>
        <v>-0.0412917338679178-0.0161189341297601i</v>
      </c>
      <c r="AK52" t="str">
        <f t="shared" ca="1" si="25"/>
        <v>-0.0145480486377227-0.0189875247713376i</v>
      </c>
      <c r="AL52" t="str">
        <f t="shared" ca="1" si="26"/>
        <v>0.104318132442457-0.120187875558056i</v>
      </c>
      <c r="AM52" t="str">
        <f t="shared" ca="1" si="27"/>
        <v>-0.192705588076442+0.0872563608180668i</v>
      </c>
      <c r="AN52" t="str">
        <f t="shared" ca="1" si="28"/>
        <v>-0.07722182607485-0.035489541872597i</v>
      </c>
      <c r="AO52" t="str">
        <f t="shared" ca="1" si="29"/>
        <v>-0.00822679590454059+0.0395669565979251i</v>
      </c>
      <c r="AP52" t="str">
        <f t="shared" ca="1" si="30"/>
        <v>-0.0638290437089972+0.013143270647254i</v>
      </c>
      <c r="AQ52" t="str">
        <f t="shared" ca="1" si="31"/>
        <v>0.00674175028950467-0.0479867851258231i</v>
      </c>
      <c r="AR52" t="str">
        <f t="shared" ca="1" si="32"/>
        <v>-0.0733507535742227+0.0151039205726053i</v>
      </c>
      <c r="AS52" t="str">
        <f t="shared" ca="1" si="33"/>
        <v>-0.0346649900560529+0.0194820227207512i</v>
      </c>
      <c r="AT52" t="str">
        <f t="shared" ca="1" si="34"/>
        <v>-0.0280710527400626-0.0323823985736799i</v>
      </c>
      <c r="AU52" t="str">
        <f t="shared" ca="1" si="35"/>
        <v>0.0707727070463049+0.0025198973996794i</v>
      </c>
      <c r="AV52" t="str">
        <f t="shared" ca="1" si="36"/>
        <v>0.0252875663993837+0.00615253949037282i</v>
      </c>
      <c r="AW52" t="str">
        <f t="shared" ca="1" si="37"/>
        <v>-0.16374451075434-3.82506526452886E-16i</v>
      </c>
      <c r="AX52">
        <f t="shared" ca="1" si="38"/>
        <v>-0.16374451075433999</v>
      </c>
    </row>
    <row r="53" spans="10:50">
      <c r="J53">
        <f t="shared" si="2"/>
        <v>0.80000000000000016</v>
      </c>
      <c r="K53">
        <f t="shared" ca="1" si="3"/>
        <v>-0.13583882821044399</v>
      </c>
      <c r="L53">
        <f t="shared" ca="1" si="4"/>
        <v>9.456117178955592E-2</v>
      </c>
      <c r="M53">
        <f ca="1">$F$19-J53</f>
        <v>-1.2765986089090169</v>
      </c>
      <c r="N53">
        <f ca="1">$G$20-J53</f>
        <v>-0.61946980122702877</v>
      </c>
      <c r="O53">
        <f ca="1">$H$21-J53</f>
        <v>-0.44136656008806202</v>
      </c>
      <c r="P53">
        <f ca="1">$I$22-J53</f>
        <v>-0.86256502977589289</v>
      </c>
      <c r="Q53" t="str">
        <f t="shared" ca="1" si="5"/>
        <v>-0.235836712652398</v>
      </c>
      <c r="R53" t="str">
        <f t="shared" ca="1" si="6"/>
        <v>-0.016276239122861-0.0186696406952779i</v>
      </c>
      <c r="S53" t="str">
        <f t="shared" ca="1" si="7"/>
        <v>-0.016276239122861+0.0186696406952779i</v>
      </c>
      <c r="T53" t="str">
        <f t="shared" ca="1" si="8"/>
        <v>-0.0315099415710921+8.67361737988404E-19i</v>
      </c>
      <c r="U53" t="str">
        <f t="shared" ca="1" si="9"/>
        <v>-0.0261215411305157-8.67361737988404E-19i</v>
      </c>
      <c r="V53" t="str">
        <f t="shared" ca="1" si="10"/>
        <v>-0.175775916203004</v>
      </c>
      <c r="W53" t="str">
        <f t="shared" ca="1" si="11"/>
        <v>-0.034981791993508</v>
      </c>
      <c r="X53" t="str">
        <f t="shared" ca="1" si="12"/>
        <v>0.0446577069960569</v>
      </c>
      <c r="Y53" t="str">
        <f t="shared" ca="1" si="13"/>
        <v>-0.121438242210657+0.113138201021202i</v>
      </c>
      <c r="Z53" t="str">
        <f t="shared" ca="1" si="14"/>
        <v>-0.0312064329022819-0.0136632551822883i</v>
      </c>
      <c r="AA53" t="str">
        <f t="shared" ca="1" si="15"/>
        <v>-0.0179585165592848-0.0127823060863645i</v>
      </c>
      <c r="AB53" t="str">
        <f t="shared" ca="1" si="16"/>
        <v>-0.0391908144966631+0.0185024347743931i</v>
      </c>
      <c r="AC53" t="str">
        <f t="shared" ca="1" si="17"/>
        <v>-0.0134506371083906+0.012531315155176i</v>
      </c>
      <c r="AD53" t="str">
        <f t="shared" ca="1" si="18"/>
        <v>-0.0153738875385837-0.155677641550128i</v>
      </c>
      <c r="AE53" t="str">
        <f t="shared" ca="1" si="19"/>
        <v>-0.102587852528587+0.211336531373108i</v>
      </c>
      <c r="AF53" t="str">
        <f t="shared" ca="1" si="20"/>
        <v>-0.0955282909387578+0.036925295590539i</v>
      </c>
      <c r="AG53" t="str">
        <f t="shared" ca="1" si="21"/>
        <v>-0.169416841173916-0.0107271716362224i</v>
      </c>
      <c r="AH53" t="str">
        <f t="shared" ca="1" si="22"/>
        <v>-0.0158030726155487-0.0439959798488394i</v>
      </c>
      <c r="AI53" t="str">
        <f t="shared" ca="1" si="23"/>
        <v>0.018800559966794-0.0216606577284847i</v>
      </c>
      <c r="AJ53" t="str">
        <f t="shared" ca="1" si="24"/>
        <v>-0.0412917338679178-0.0161189341297601i</v>
      </c>
      <c r="AK53" t="str">
        <f t="shared" ca="1" si="25"/>
        <v>-0.0145480486377227-0.0189875247713376i</v>
      </c>
      <c r="AL53" t="str">
        <f t="shared" ca="1" si="26"/>
        <v>0.140713122193178-0.162119574263544i</v>
      </c>
      <c r="AM53" t="str">
        <f t="shared" ca="1" si="27"/>
        <v>-0.251292693510208+0.120842223951095i</v>
      </c>
      <c r="AN53" t="str">
        <f t="shared" ca="1" si="28"/>
        <v>-0.102840495850885-0.0444205737170257i</v>
      </c>
      <c r="AO53" t="str">
        <f t="shared" ca="1" si="29"/>
        <v>-0.00822679590454059+0.0395669565979251i</v>
      </c>
      <c r="AP53" t="str">
        <f t="shared" ca="1" si="30"/>
        <v>-0.0984139406990341+0.0202647726318339i</v>
      </c>
      <c r="AQ53" t="str">
        <f t="shared" ca="1" si="31"/>
        <v>0.00674175028950467-0.0479867851258231i</v>
      </c>
      <c r="AR53" t="str">
        <f t="shared" ca="1" si="32"/>
        <v>-0.0733507535742227+0.0151039205726053i</v>
      </c>
      <c r="AS53" t="str">
        <f t="shared" ca="1" si="33"/>
        <v>-0.044819760355496+0.0251890910158196i</v>
      </c>
      <c r="AT53" t="str">
        <f t="shared" ca="1" si="34"/>
        <v>-0.0334748418869498-0.038616138917621i</v>
      </c>
      <c r="AU53" t="str">
        <f t="shared" ca="1" si="35"/>
        <v>0.051746369502598+0.010168071433132i</v>
      </c>
      <c r="AV53" t="str">
        <f t="shared" ca="1" si="36"/>
        <v>0.0178722515831414+0.00749527812648623i</v>
      </c>
      <c r="AW53" t="str">
        <f t="shared" ca="1" si="37"/>
        <v>-0.135838828210444-4.6750797677575E-16i</v>
      </c>
      <c r="AX53">
        <f t="shared" ca="1" si="38"/>
        <v>-0.13583882821044399</v>
      </c>
    </row>
    <row r="54" spans="10:50">
      <c r="J54">
        <f t="shared" si="2"/>
        <v>0.90000000000000013</v>
      </c>
      <c r="K54">
        <f t="shared" ca="1" si="3"/>
        <v>-5.0933145666544402E-2</v>
      </c>
      <c r="L54">
        <f t="shared" ca="1" si="4"/>
        <v>0.10296685433345543</v>
      </c>
      <c r="M54">
        <f ca="1">$F$19-J54</f>
        <v>-1.376598608909017</v>
      </c>
      <c r="N54">
        <f ca="1">$G$20-J54</f>
        <v>-0.71946980122702864</v>
      </c>
      <c r="O54">
        <f ca="1">$H$21-J54</f>
        <v>-0.54136656008806194</v>
      </c>
      <c r="P54">
        <f ca="1">$I$22-J54</f>
        <v>-0.96256502977589298</v>
      </c>
      <c r="Q54" t="str">
        <f t="shared" ca="1" si="5"/>
        <v>-0.374916086846419</v>
      </c>
      <c r="R54" t="str">
        <f t="shared" ca="1" si="6"/>
        <v>-0.016276239122861-0.0186696406952779i</v>
      </c>
      <c r="S54" t="str">
        <f t="shared" ca="1" si="7"/>
        <v>-0.016276239122861+0.0186696406952779i</v>
      </c>
      <c r="T54" t="str">
        <f t="shared" ca="1" si="8"/>
        <v>-0.0386491189398545+1.73472347597681E-18i</v>
      </c>
      <c r="U54" t="str">
        <f t="shared" ca="1" si="9"/>
        <v>-0.0303382989254518-8.67361737988404E-19i</v>
      </c>
      <c r="V54" t="str">
        <f t="shared" ca="1" si="10"/>
        <v>-0.196154196116423</v>
      </c>
      <c r="W54" t="str">
        <f t="shared" ca="1" si="11"/>
        <v>-0.142326951110412-8.67361737988406E-19i</v>
      </c>
      <c r="X54" t="str">
        <f t="shared" ca="1" si="12"/>
        <v>0.195927082908855+1.19400896193575E-18i</v>
      </c>
      <c r="Y54" t="str">
        <f t="shared" ca="1" si="13"/>
        <v>-0.166220928953878+0.154860087988531i</v>
      </c>
      <c r="Z54" t="str">
        <f t="shared" ca="1" si="14"/>
        <v>-0.0312064329022819-0.0136632551822883i</v>
      </c>
      <c r="AA54" t="str">
        <f t="shared" ca="1" si="15"/>
        <v>-0.0179585165592848-0.0127823060863645i</v>
      </c>
      <c r="AB54" t="str">
        <f t="shared" ca="1" si="16"/>
        <v>-0.0480702399086933+0.0226945137508116i</v>
      </c>
      <c r="AC54" t="str">
        <f t="shared" ca="1" si="17"/>
        <v>-0.0134506371083906+0.012531315155176i</v>
      </c>
      <c r="AD54" t="str">
        <f t="shared" ca="1" si="18"/>
        <v>-0.0171562328699935-0.173725862400279i</v>
      </c>
      <c r="AE54" t="str">
        <f t="shared" ca="1" si="19"/>
        <v>-0.136708768528368+0.266914560214169i</v>
      </c>
      <c r="AF54" t="str">
        <f t="shared" ca="1" si="20"/>
        <v>-0.122928817841614+0.0445135887988542i</v>
      </c>
      <c r="AG54" t="str">
        <f t="shared" ca="1" si="21"/>
        <v>-0.189057892610691-0.0119708079147543i</v>
      </c>
      <c r="AH54" t="str">
        <f t="shared" ca="1" si="22"/>
        <v>-0.0183541368618197-0.0510981791427668i</v>
      </c>
      <c r="AI54" t="str">
        <f t="shared" ca="1" si="23"/>
        <v>0.018800559966794-0.0216606577284847i</v>
      </c>
      <c r="AJ54" t="str">
        <f t="shared" ca="1" si="24"/>
        <v>-0.0412917338679178-0.0161189341297601i</v>
      </c>
      <c r="AK54" t="str">
        <f t="shared" ca="1" si="25"/>
        <v>-0.0145480486377227-0.0189875247713376i</v>
      </c>
      <c r="AL54" t="str">
        <f t="shared" ca="1" si="26"/>
        <v>0.18237498205951-0.210119383231501i</v>
      </c>
      <c r="AM54" t="str">
        <f t="shared" ca="1" si="27"/>
        <v>-0.315146669059586+0.160496197346593i</v>
      </c>
      <c r="AN54" t="str">
        <f t="shared" ca="1" si="28"/>
        <v>-0.13168725977553-0.0533516055614541i</v>
      </c>
      <c r="AO54" t="str">
        <f t="shared" ca="1" si="29"/>
        <v>-0.00822679590454059+0.0395669565979251i</v>
      </c>
      <c r="AP54" t="str">
        <f t="shared" ca="1" si="30"/>
        <v>-0.1401977527973+0.0288686294213116i</v>
      </c>
      <c r="AQ54" t="str">
        <f t="shared" ca="1" si="31"/>
        <v>0.00674175028950467-0.0479867851258231i</v>
      </c>
      <c r="AR54" t="str">
        <f t="shared" ca="1" si="32"/>
        <v>-0.0733507535742227+0.0151039205726053i</v>
      </c>
      <c r="AS54" t="str">
        <f t="shared" ca="1" si="33"/>
        <v>-0.054974530654939+0.0308961593108879i</v>
      </c>
      <c r="AT54" t="str">
        <f t="shared" ca="1" si="34"/>
        <v>-0.038878631033837-0.0448498792615621i</v>
      </c>
      <c r="AU54" t="str">
        <f t="shared" ca="1" si="35"/>
        <v>0.025521116850663+0.0192986002714825i</v>
      </c>
      <c r="AV54" t="str">
        <f t="shared" ca="1" si="36"/>
        <v>0.00775584904174458+0.00883801676259975i</v>
      </c>
      <c r="AW54" t="str">
        <f t="shared" ca="1" si="37"/>
        <v>-0.0509331456665444-1.54390389361936E-16i</v>
      </c>
      <c r="AX54">
        <f t="shared" ca="1" si="38"/>
        <v>-5.0933145666544402E-2</v>
      </c>
    </row>
    <row r="55" spans="10:50">
      <c r="J55">
        <f t="shared" si="2"/>
        <v>1.0000000000000002</v>
      </c>
      <c r="K55">
        <f t="shared" ca="1" si="3"/>
        <v>0.11137253687735001</v>
      </c>
      <c r="L55">
        <f t="shared" ca="1" si="4"/>
        <v>0.1113725368773496</v>
      </c>
      <c r="M55">
        <f ca="1">$F$19-J55</f>
        <v>-1.4765986089090171</v>
      </c>
      <c r="N55">
        <f ca="1">$G$20-J55</f>
        <v>-0.81946980122702873</v>
      </c>
      <c r="O55">
        <f ca="1">$H$21-J55</f>
        <v>-0.64136656008806203</v>
      </c>
      <c r="P55">
        <f ca="1">$I$22-J55</f>
        <v>-1.0625650297758931</v>
      </c>
      <c r="Q55" t="str">
        <f t="shared" ca="1" si="5"/>
        <v>-0.558463488862259</v>
      </c>
      <c r="R55" t="str">
        <f t="shared" ca="1" si="6"/>
        <v>-0.016276239122861-0.0186696406952779i</v>
      </c>
      <c r="S55" t="str">
        <f t="shared" ca="1" si="7"/>
        <v>-0.016276239122861+0.0186696406952779i</v>
      </c>
      <c r="T55" t="str">
        <f t="shared" ca="1" si="8"/>
        <v>-0.0457882963086169</v>
      </c>
      <c r="U55" t="str">
        <f t="shared" ca="1" si="9"/>
        <v>-0.0345550567203879</v>
      </c>
      <c r="V55" t="str">
        <f t="shared" ca="1" si="10"/>
        <v>-0.216532476029843</v>
      </c>
      <c r="W55" t="str">
        <f t="shared" ca="1" si="11"/>
        <v>-0.294140138049133</v>
      </c>
      <c r="X55" t="str">
        <f t="shared" ca="1" si="12"/>
        <v>0.434326918667656</v>
      </c>
      <c r="Y55" t="str">
        <f t="shared" ca="1" si="13"/>
        <v>-0.217383226650588+0.202525553299499i</v>
      </c>
      <c r="Z55" t="str">
        <f t="shared" ca="1" si="14"/>
        <v>-0.0312064329022819-0.0136632551822883i</v>
      </c>
      <c r="AA55" t="str">
        <f t="shared" ca="1" si="15"/>
        <v>-0.0179585165592848-0.0127823060863645i</v>
      </c>
      <c r="AB55" t="str">
        <f t="shared" ca="1" si="16"/>
        <v>-0.0569496653207235+0.0268865927272301i</v>
      </c>
      <c r="AC55" t="str">
        <f t="shared" ca="1" si="17"/>
        <v>-0.0134506371083906+0.012531315155176i</v>
      </c>
      <c r="AD55" t="str">
        <f t="shared" ca="1" si="18"/>
        <v>-0.0189385782014033-0.19177408325043i</v>
      </c>
      <c r="AE55" t="str">
        <f t="shared" ca="1" si="19"/>
        <v>-0.177209295481638+0.32843616739887i</v>
      </c>
      <c r="AF55" t="str">
        <f t="shared" ca="1" si="20"/>
        <v>-0.154130622716712+0.0521018820071696i</v>
      </c>
      <c r="AG55" t="str">
        <f t="shared" ca="1" si="21"/>
        <v>-0.208698944047466-0.0132144441932862i</v>
      </c>
      <c r="AH55" t="str">
        <f t="shared" ca="1" si="22"/>
        <v>-0.0209052011080907-0.0582003784366941i</v>
      </c>
      <c r="AI55" t="str">
        <f t="shared" ca="1" si="23"/>
        <v>0.018800559966794-0.0216606577284847i</v>
      </c>
      <c r="AJ55" t="str">
        <f t="shared" ca="1" si="24"/>
        <v>-0.0412917338679178-0.0161189341297601i</v>
      </c>
      <c r="AK55" t="str">
        <f t="shared" ca="1" si="25"/>
        <v>-0.0145480486377227-0.0189875247713376i</v>
      </c>
      <c r="AL55" t="str">
        <f t="shared" ca="1" si="26"/>
        <v>0.229303712041455-0.264187302461926i</v>
      </c>
      <c r="AM55" t="str">
        <f t="shared" ca="1" si="27"/>
        <v>-0.384267514724577+0.206218281004559i</v>
      </c>
      <c r="AN55" t="str">
        <f t="shared" ca="1" si="28"/>
        <v>-0.163762117848786-0.0622826374058829i</v>
      </c>
      <c r="AO55" t="str">
        <f t="shared" ca="1" si="29"/>
        <v>-0.00822679590454059+0.0395669565979251i</v>
      </c>
      <c r="AP55" t="str">
        <f t="shared" ca="1" si="30"/>
        <v>-0.189180480003796+0.0389548410156871i</v>
      </c>
      <c r="AQ55" t="str">
        <f t="shared" ca="1" si="31"/>
        <v>0.00674175028950467-0.0479867851258231i</v>
      </c>
      <c r="AR55" t="str">
        <f t="shared" ca="1" si="32"/>
        <v>-0.0733507535742227+0.0151039205726053i</v>
      </c>
      <c r="AS55" t="str">
        <f t="shared" ca="1" si="33"/>
        <v>-0.0651293009543821+0.0366032276059562i</v>
      </c>
      <c r="AT55" t="str">
        <f t="shared" ca="1" si="34"/>
        <v>-0.0442824201807242-0.0510836196055032i</v>
      </c>
      <c r="AU55" t="str">
        <f t="shared" ca="1" si="35"/>
        <v>-0.007903050909503+0.0299114839147308i</v>
      </c>
      <c r="AV55" t="str">
        <f t="shared" ca="1" si="36"/>
        <v>-0.00506164122480764+0.0101807553987131i</v>
      </c>
      <c r="AW55" t="str">
        <f t="shared" ca="1" si="37"/>
        <v>0.11137253687735-1.97758476261356E-16i</v>
      </c>
      <c r="AX55">
        <f t="shared" ca="1" si="38"/>
        <v>0.11137253687735001</v>
      </c>
    </row>
    <row r="56" spans="10:50">
      <c r="J56">
        <f t="shared" si="2"/>
        <v>1.1000000000000003</v>
      </c>
      <c r="K56">
        <f t="shared" ca="1" si="3"/>
        <v>0.37387821942124999</v>
      </c>
      <c r="L56">
        <f t="shared" ca="1" si="4"/>
        <v>0.11977821942124911</v>
      </c>
      <c r="M56">
        <f ca="1">$F$19-J56</f>
        <v>-1.5765986089090172</v>
      </c>
      <c r="N56">
        <f ca="1">$G$20-J56</f>
        <v>-0.91946980122702882</v>
      </c>
      <c r="O56">
        <f ca="1">$H$21-J56</f>
        <v>-0.74136656008806212</v>
      </c>
      <c r="P56">
        <f ca="1">$I$22-J56</f>
        <v>-1.1625650297758932</v>
      </c>
      <c r="Q56" t="str">
        <f t="shared" ca="1" si="5"/>
        <v>-0.79247891869992</v>
      </c>
      <c r="R56" t="str">
        <f t="shared" ca="1" si="6"/>
        <v>-0.016276239122861-0.0186696406952779i</v>
      </c>
      <c r="S56" t="str">
        <f t="shared" ca="1" si="7"/>
        <v>-0.016276239122861+0.0186696406952779i</v>
      </c>
      <c r="T56" t="str">
        <f t="shared" ca="1" si="8"/>
        <v>-0.0529274736773793</v>
      </c>
      <c r="U56" t="str">
        <f t="shared" ca="1" si="9"/>
        <v>-0.0387718145153239</v>
      </c>
      <c r="V56" t="str">
        <f t="shared" ca="1" si="10"/>
        <v>-0.236910755943263</v>
      </c>
      <c r="W56" t="str">
        <f t="shared" ca="1" si="11"/>
        <v>-0.496421352809676</v>
      </c>
      <c r="X56" t="str">
        <f t="shared" ca="1" si="12"/>
        <v>0.782657214272468</v>
      </c>
      <c r="Y56" t="str">
        <f t="shared" ca="1" si="13"/>
        <v>-0.274925135300786+0.256134596954105i</v>
      </c>
      <c r="Z56" t="str">
        <f t="shared" ca="1" si="14"/>
        <v>-0.0312064329022819-0.0136632551822883i</v>
      </c>
      <c r="AA56" t="str">
        <f t="shared" ca="1" si="15"/>
        <v>-0.0179585165592848-0.0127823060863645i</v>
      </c>
      <c r="AB56" t="str">
        <f t="shared" ca="1" si="16"/>
        <v>-0.0658290907327538+0.0310786717036486i</v>
      </c>
      <c r="AC56" t="str">
        <f t="shared" ca="1" si="17"/>
        <v>-0.0134506371083906+0.012531315155176i</v>
      </c>
      <c r="AD56" t="str">
        <f t="shared" ca="1" si="18"/>
        <v>-0.020720923532813-0.209822304100582i</v>
      </c>
      <c r="AE56" t="str">
        <f t="shared" ca="1" si="19"/>
        <v>-0.224089433388396+0.395901352927209i</v>
      </c>
      <c r="AF56" t="str">
        <f t="shared" ca="1" si="20"/>
        <v>-0.189133705564052+0.0596901752154848i</v>
      </c>
      <c r="AG56" t="str">
        <f t="shared" ca="1" si="21"/>
        <v>-0.22833999548424-0.0144580804718181i</v>
      </c>
      <c r="AH56" t="str">
        <f t="shared" ca="1" si="22"/>
        <v>-0.0234562653543617-0.0653025777306215i</v>
      </c>
      <c r="AI56" t="str">
        <f t="shared" ca="1" si="23"/>
        <v>0.018800559966794-0.0216606577284847i</v>
      </c>
      <c r="AJ56" t="str">
        <f t="shared" ca="1" si="24"/>
        <v>-0.0412917338679178-0.0161189341297601i</v>
      </c>
      <c r="AK56" t="str">
        <f t="shared" ca="1" si="25"/>
        <v>-0.0145480486377227-0.0189875247713376i</v>
      </c>
      <c r="AL56" t="str">
        <f t="shared" ca="1" si="26"/>
        <v>0.281499312139011-0.324323331954819i</v>
      </c>
      <c r="AM56" t="str">
        <f t="shared" ca="1" si="27"/>
        <v>-0.458655230505179+0.258008474924993i</v>
      </c>
      <c r="AN56" t="str">
        <f t="shared" ca="1" si="28"/>
        <v>-0.199065070070651-0.0712136692503116i</v>
      </c>
      <c r="AO56" t="str">
        <f t="shared" ca="1" si="29"/>
        <v>-0.00822679590454059+0.0395669565979251i</v>
      </c>
      <c r="AP56" t="str">
        <f t="shared" ca="1" si="30"/>
        <v>-0.245362122318522+0.0505234074149604i</v>
      </c>
      <c r="AQ56" t="str">
        <f t="shared" ca="1" si="31"/>
        <v>0.00674175028950467-0.0479867851258231i</v>
      </c>
      <c r="AR56" t="str">
        <f t="shared" ca="1" si="32"/>
        <v>-0.0733507535742227+0.0151039205726053i</v>
      </c>
      <c r="AS56" t="str">
        <f t="shared" ca="1" si="33"/>
        <v>-0.0752840712538251+0.0423102959010246i</v>
      </c>
      <c r="AT56" t="str">
        <f t="shared" ca="1" si="34"/>
        <v>-0.0496862093276114-0.0573173599494443i</v>
      </c>
      <c r="AU56" t="str">
        <f t="shared" ca="1" si="35"/>
        <v>-0.048526133777899+0.0420067223628768i</v>
      </c>
      <c r="AV56" t="str">
        <f t="shared" ca="1" si="36"/>
        <v>-0.0205802192165149+0.0115234940348265i</v>
      </c>
      <c r="AW56" t="str">
        <f t="shared" ca="1" si="37"/>
        <v>0.37387821942125-2.96637714392034E-16i</v>
      </c>
      <c r="AX56">
        <f t="shared" ca="1" si="38"/>
        <v>0.37387821942124999</v>
      </c>
    </row>
    <row r="57" spans="10:50">
      <c r="J57">
        <f t="shared" si="2"/>
        <v>1.2000000000000004</v>
      </c>
      <c r="K57">
        <f t="shared" ca="1" si="3"/>
        <v>0.76178390196514301</v>
      </c>
      <c r="L57">
        <f t="shared" ca="1" si="4"/>
        <v>0.12818390196514096</v>
      </c>
      <c r="M57">
        <f ca="1">$F$19-J57</f>
        <v>-1.6765986089090172</v>
      </c>
      <c r="N57">
        <f ca="1">$G$20-J57</f>
        <v>-1.0194698012270289</v>
      </c>
      <c r="O57">
        <f ca="1">$H$21-J57</f>
        <v>-0.84136656008806221</v>
      </c>
      <c r="P57">
        <f ca="1">$I$22-J57</f>
        <v>-1.2625650297758932</v>
      </c>
      <c r="Q57" t="str">
        <f t="shared" ca="1" si="5"/>
        <v>-1.0829623763594</v>
      </c>
      <c r="R57" t="str">
        <f t="shared" ca="1" si="6"/>
        <v>-0.016276239122861-0.0186696406952779i</v>
      </c>
      <c r="S57" t="str">
        <f t="shared" ca="1" si="7"/>
        <v>-0.016276239122861+0.0186696406952779i</v>
      </c>
      <c r="T57" t="str">
        <f t="shared" ca="1" si="8"/>
        <v>-0.0600666510461417</v>
      </c>
      <c r="U57" t="str">
        <f t="shared" ca="1" si="9"/>
        <v>-0.04298857231026-8.67361737988404E-19i</v>
      </c>
      <c r="V57" t="str">
        <f t="shared" ca="1" si="10"/>
        <v>-0.257289035856683</v>
      </c>
      <c r="W57" t="str">
        <f t="shared" ca="1" si="11"/>
        <v>-0.755170595392035+8.67361737988404E-19i</v>
      </c>
      <c r="X57" t="str">
        <f t="shared" ca="1" si="12"/>
        <v>1.26611796972328-1.45421748333227E-18i</v>
      </c>
      <c r="Y57" t="str">
        <f t="shared" ca="1" si="13"/>
        <v>-0.338846654904473+0.31568721895235i</v>
      </c>
      <c r="Z57" t="str">
        <f t="shared" ca="1" si="14"/>
        <v>-0.0312064329022819-0.0136632551822883i</v>
      </c>
      <c r="AA57" t="str">
        <f t="shared" ca="1" si="15"/>
        <v>-0.0179585165592848-0.0127823060863645i</v>
      </c>
      <c r="AB57" t="str">
        <f t="shared" ca="1" si="16"/>
        <v>-0.074708516144784+0.035270750680067i</v>
      </c>
      <c r="AC57" t="str">
        <f t="shared" ca="1" si="17"/>
        <v>-0.0134506371083906+0.012531315155176i</v>
      </c>
      <c r="AD57" t="str">
        <f t="shared" ca="1" si="18"/>
        <v>-0.0225032688642228-0.227870524950733i</v>
      </c>
      <c r="AE57" t="str">
        <f t="shared" ca="1" si="19"/>
        <v>-0.277349182248643+0.469310116799187i</v>
      </c>
      <c r="AF57" t="str">
        <f t="shared" ca="1" si="20"/>
        <v>-0.227938066383635+0.0672784684237999i</v>
      </c>
      <c r="AG57" t="str">
        <f t="shared" ca="1" si="21"/>
        <v>-0.247981046921015-0.01570171675035i</v>
      </c>
      <c r="AH57" t="str">
        <f t="shared" ca="1" si="22"/>
        <v>-0.0260073296006327-0.0724047770245489i</v>
      </c>
      <c r="AI57" t="str">
        <f t="shared" ca="1" si="23"/>
        <v>0.018800559966794-0.0216606577284847i</v>
      </c>
      <c r="AJ57" t="str">
        <f t="shared" ca="1" si="24"/>
        <v>-0.0412917338679178-0.0161189341297601i</v>
      </c>
      <c r="AK57" t="str">
        <f t="shared" ca="1" si="25"/>
        <v>-0.0145480486377227-0.0189875247713376i</v>
      </c>
      <c r="AL57" t="str">
        <f t="shared" ca="1" si="26"/>
        <v>0.33896178235218-0.390527471710181i</v>
      </c>
      <c r="AM57" t="str">
        <f t="shared" ca="1" si="27"/>
        <v>-0.538309816401394+0.315866779107895i</v>
      </c>
      <c r="AN57" t="str">
        <f t="shared" ca="1" si="28"/>
        <v>-0.237596116441126-0.0801447010947407i</v>
      </c>
      <c r="AO57" t="str">
        <f t="shared" ca="1" si="29"/>
        <v>-0.00822679590454059+0.0395669565979251i</v>
      </c>
      <c r="AP57" t="str">
        <f t="shared" ca="1" si="30"/>
        <v>-0.308742679741476+0.0635743286191316i</v>
      </c>
      <c r="AQ57" t="str">
        <f t="shared" ca="1" si="31"/>
        <v>0.00674175028950467-0.0479867851258231i</v>
      </c>
      <c r="AR57" t="str">
        <f t="shared" ca="1" si="32"/>
        <v>-0.0733507535742227+0.0151039205726053i</v>
      </c>
      <c r="AS57" t="str">
        <f t="shared" ca="1" si="33"/>
        <v>-0.0854388415532682+0.0480173641960929i</v>
      </c>
      <c r="AT57" t="str">
        <f t="shared" ca="1" si="34"/>
        <v>-0.0550899984744986-0.0635511002933854i</v>
      </c>
      <c r="AU57" t="str">
        <f t="shared" ca="1" si="35"/>
        <v>-0.096348131754522+0.0555843156159208i</v>
      </c>
      <c r="AV57" t="str">
        <f t="shared" ca="1" si="36"/>
        <v>-0.0387998849333762+0.01286623267094i</v>
      </c>
      <c r="AW57" t="str">
        <f t="shared" ca="1" si="37"/>
        <v>0.761783901965143-7.94503351997378E-16i</v>
      </c>
      <c r="AX57">
        <f t="shared" ca="1" si="38"/>
        <v>0.76178390196514301</v>
      </c>
    </row>
    <row r="58" spans="10:50">
      <c r="J58">
        <f t="shared" si="2"/>
        <v>1.3000000000000005</v>
      </c>
      <c r="K58">
        <f t="shared" ca="1" si="3"/>
        <v>1.30268958450905</v>
      </c>
      <c r="L58">
        <f t="shared" ca="1" si="4"/>
        <v>0.13658958450904679</v>
      </c>
      <c r="M58">
        <f ca="1">$F$19-J58</f>
        <v>-1.7765986089090173</v>
      </c>
      <c r="N58">
        <f ca="1">$G$20-J58</f>
        <v>-1.119469801227029</v>
      </c>
      <c r="O58">
        <f ca="1">$H$21-J58</f>
        <v>-0.9413665600880623</v>
      </c>
      <c r="P58">
        <f ca="1">$I$22-J58</f>
        <v>-1.3625650297758933</v>
      </c>
      <c r="Q58" t="str">
        <f t="shared" ca="1" si="5"/>
        <v>-1.4359138618407</v>
      </c>
      <c r="R58" t="str">
        <f t="shared" ca="1" si="6"/>
        <v>-0.016276239122861-0.0186696406952779i</v>
      </c>
      <c r="S58" t="str">
        <f t="shared" ca="1" si="7"/>
        <v>-0.016276239122861+0.0186696406952779i</v>
      </c>
      <c r="T58" t="str">
        <f t="shared" ca="1" si="8"/>
        <v>-0.0672058284149041</v>
      </c>
      <c r="U58" t="str">
        <f t="shared" ca="1" si="9"/>
        <v>-0.0472053301051961</v>
      </c>
      <c r="V58" t="str">
        <f t="shared" ca="1" si="10"/>
        <v>-0.277667315770102</v>
      </c>
      <c r="W58" t="str">
        <f t="shared" ca="1" si="11"/>
        <v>-1.07638786579622</v>
      </c>
      <c r="X58" t="str">
        <f t="shared" ca="1" si="12"/>
        <v>1.91230918502011</v>
      </c>
      <c r="Y58" t="str">
        <f t="shared" ca="1" si="13"/>
        <v>-0.409147785461647+0.381183419294234i</v>
      </c>
      <c r="Z58" t="str">
        <f t="shared" ca="1" si="14"/>
        <v>-0.0312064329022819-0.0136632551822883i</v>
      </c>
      <c r="AA58" t="str">
        <f t="shared" ca="1" si="15"/>
        <v>-0.0179585165592848-0.0127823060863645i</v>
      </c>
      <c r="AB58" t="str">
        <f t="shared" ca="1" si="16"/>
        <v>-0.0835879415568142+0.0394628296564855i</v>
      </c>
      <c r="AC58" t="str">
        <f t="shared" ca="1" si="17"/>
        <v>-0.0134506371083906+0.012531315155176i</v>
      </c>
      <c r="AD58" t="str">
        <f t="shared" ca="1" si="18"/>
        <v>-0.0242856141956325-0.245918745800885i</v>
      </c>
      <c r="AE58" t="str">
        <f t="shared" ca="1" si="19"/>
        <v>-0.336988542062377+0.548662459014804i</v>
      </c>
      <c r="AF58" t="str">
        <f t="shared" ca="1" si="20"/>
        <v>-0.270543705175459+0.0748667616321154i</v>
      </c>
      <c r="AG58" t="str">
        <f t="shared" ca="1" si="21"/>
        <v>-0.26762209835779-0.0169453530288819i</v>
      </c>
      <c r="AH58" t="str">
        <f t="shared" ca="1" si="22"/>
        <v>-0.0285583938469037-0.0795069763184763i</v>
      </c>
      <c r="AI58" t="str">
        <f t="shared" ca="1" si="23"/>
        <v>0.018800559966794-0.0216606577284847i</v>
      </c>
      <c r="AJ58" t="str">
        <f t="shared" ca="1" si="24"/>
        <v>-0.0412917338679178-0.0161189341297601i</v>
      </c>
      <c r="AK58" t="str">
        <f t="shared" ca="1" si="25"/>
        <v>-0.0145480486377227-0.0189875247713376i</v>
      </c>
      <c r="AL58" t="str">
        <f t="shared" ca="1" si="26"/>
        <v>0.40169112268096-0.462799721728012i</v>
      </c>
      <c r="AM58" t="str">
        <f t="shared" ca="1" si="27"/>
        <v>-0.62323127241322+0.379793193553267i</v>
      </c>
      <c r="AN58" t="str">
        <f t="shared" ca="1" si="28"/>
        <v>-0.279355256960212-0.089075732939169i</v>
      </c>
      <c r="AO58" t="str">
        <f t="shared" ca="1" si="29"/>
        <v>-0.00822679590454059+0.0395669565979251i</v>
      </c>
      <c r="AP58" t="str">
        <f t="shared" ca="1" si="30"/>
        <v>-0.37932215227266+0.0781076046282006i</v>
      </c>
      <c r="AQ58" t="str">
        <f t="shared" ca="1" si="31"/>
        <v>0.00674175028950467-0.0479867851258231i</v>
      </c>
      <c r="AR58" t="str">
        <f t="shared" ca="1" si="32"/>
        <v>-0.0733507535742227+0.0151039205726053i</v>
      </c>
      <c r="AS58" t="str">
        <f t="shared" ca="1" si="33"/>
        <v>-0.0955936118527112+0.0537244324911613i</v>
      </c>
      <c r="AT58" t="str">
        <f t="shared" ca="1" si="34"/>
        <v>-0.0604937876213858-0.0697848406373265i</v>
      </c>
      <c r="AU58" t="str">
        <f t="shared" ca="1" si="35"/>
        <v>-0.151369044839376+0.0706442636738625i</v>
      </c>
      <c r="AV58" t="str">
        <f t="shared" ca="1" si="36"/>
        <v>-0.059720638375393+0.0142089713070534i</v>
      </c>
      <c r="AW58" t="str">
        <f t="shared" ca="1" si="37"/>
        <v>1.30268958450905-1.90819582357449E-16i</v>
      </c>
      <c r="AX58">
        <f t="shared" ca="1" si="38"/>
        <v>1.30268958450905</v>
      </c>
    </row>
    <row r="59" spans="10:50">
      <c r="J59">
        <f t="shared" si="2"/>
        <v>1.4000000000000006</v>
      </c>
      <c r="K59">
        <f t="shared" ca="1" si="3"/>
        <v>2.0265952670529401</v>
      </c>
      <c r="L59">
        <f t="shared" ca="1" si="4"/>
        <v>0.14499526705293575</v>
      </c>
      <c r="M59">
        <f ca="1">$F$19-J59</f>
        <v>-1.8765986089090174</v>
      </c>
      <c r="N59">
        <f ca="1">$G$20-J59</f>
        <v>-1.2194698012270291</v>
      </c>
      <c r="O59">
        <f ca="1">$H$21-J59</f>
        <v>-1.0413665600880624</v>
      </c>
      <c r="P59">
        <f ca="1">$I$22-J59</f>
        <v>-1.4625650297758934</v>
      </c>
      <c r="Q59" t="str">
        <f t="shared" ca="1" si="5"/>
        <v>-1.85733337514382</v>
      </c>
      <c r="R59" t="str">
        <f t="shared" ca="1" si="6"/>
        <v>-0.016276239122861-0.0186696406952779i</v>
      </c>
      <c r="S59" t="str">
        <f t="shared" ca="1" si="7"/>
        <v>-0.016276239122861+0.0186696406952779i</v>
      </c>
      <c r="T59" t="str">
        <f t="shared" ca="1" si="8"/>
        <v>-0.0743450057836666-3.46944695195361E-18i</v>
      </c>
      <c r="U59" t="str">
        <f t="shared" ca="1" si="9"/>
        <v>-0.0514220879001322</v>
      </c>
      <c r="V59" t="str">
        <f t="shared" ca="1" si="10"/>
        <v>-0.298045595683522</v>
      </c>
      <c r="W59" t="str">
        <f t="shared" ca="1" si="11"/>
        <v>-1.46607316402222+3.46944695195361E-18i</v>
      </c>
      <c r="X59" t="str">
        <f t="shared" ca="1" si="12"/>
        <v>2.75123086016294-6.51075932371978E-18i</v>
      </c>
      <c r="Y59" t="str">
        <f t="shared" ca="1" si="13"/>
        <v>-0.48582852697231+0.452623197979757i</v>
      </c>
      <c r="Z59" t="str">
        <f t="shared" ca="1" si="14"/>
        <v>-0.0312064329022819-0.0136632551822883i</v>
      </c>
      <c r="AA59" t="str">
        <f t="shared" ca="1" si="15"/>
        <v>-0.0179585165592848-0.0127823060863645i</v>
      </c>
      <c r="AB59" t="str">
        <f t="shared" ca="1" si="16"/>
        <v>-0.0924673669688445+0.043654908632904i</v>
      </c>
      <c r="AC59" t="str">
        <f t="shared" ca="1" si="17"/>
        <v>-0.0134506371083906+0.012531315155176i</v>
      </c>
      <c r="AD59" t="str">
        <f t="shared" ca="1" si="18"/>
        <v>-0.0260679595270423-0.263966966651036i</v>
      </c>
      <c r="AE59" t="str">
        <f t="shared" ca="1" si="19"/>
        <v>-0.4030075128296+0.63395837957406i</v>
      </c>
      <c r="AF59" t="str">
        <f t="shared" ca="1" si="20"/>
        <v>-0.316950621939525+0.0824550548404307i</v>
      </c>
      <c r="AG59" t="str">
        <f t="shared" ca="1" si="21"/>
        <v>-0.287263149794565-0.0181889893074138i</v>
      </c>
      <c r="AH59" t="str">
        <f t="shared" ca="1" si="22"/>
        <v>-0.0311094580931747-0.0866091756124037i</v>
      </c>
      <c r="AI59" t="str">
        <f t="shared" ca="1" si="23"/>
        <v>0.018800559966794-0.0216606577284847i</v>
      </c>
      <c r="AJ59" t="str">
        <f t="shared" ca="1" si="24"/>
        <v>-0.0412917338679178-0.0161189341297601i</v>
      </c>
      <c r="AK59" t="str">
        <f t="shared" ca="1" si="25"/>
        <v>-0.0145480486377227-0.0189875247713376i</v>
      </c>
      <c r="AL59" t="str">
        <f t="shared" ca="1" si="26"/>
        <v>0.469687333125352-0.54114008200831i</v>
      </c>
      <c r="AM59" t="str">
        <f t="shared" ca="1" si="27"/>
        <v>-0.713419598540658+0.449787718261106i</v>
      </c>
      <c r="AN59" t="str">
        <f t="shared" ca="1" si="28"/>
        <v>-0.324342491627907-0.0980067647835978i</v>
      </c>
      <c r="AO59" t="str">
        <f t="shared" ca="1" si="29"/>
        <v>-0.00822679590454059+0.0395669565979251i</v>
      </c>
      <c r="AP59" t="str">
        <f t="shared" ca="1" si="30"/>
        <v>-0.457100539912074+0.0941232354421675i</v>
      </c>
      <c r="AQ59" t="str">
        <f t="shared" ca="1" si="31"/>
        <v>0.00674175028950467-0.0479867851258231i</v>
      </c>
      <c r="AR59" t="str">
        <f t="shared" ca="1" si="32"/>
        <v>-0.0733507535742227+0.0151039205726053i</v>
      </c>
      <c r="AS59" t="str">
        <f t="shared" ca="1" si="33"/>
        <v>-0.105748382152154+0.0594315007862296i</v>
      </c>
      <c r="AT59" t="str">
        <f t="shared" ca="1" si="34"/>
        <v>-0.065897576768273-0.0760185809812676i</v>
      </c>
      <c r="AU59" t="str">
        <f t="shared" ca="1" si="35"/>
        <v>-0.21358887303246+0.0871865665367022i</v>
      </c>
      <c r="AV59" t="str">
        <f t="shared" ca="1" si="36"/>
        <v>-0.0833424795425648+0.0155517099431668i</v>
      </c>
      <c r="AW59" t="str">
        <f t="shared" ca="1" si="37"/>
        <v>2.02659526705294-2.96637714392034E-16i</v>
      </c>
      <c r="AX59">
        <f t="shared" ca="1" si="38"/>
        <v>2.0265952670529401</v>
      </c>
    </row>
    <row r="60" spans="10:50">
      <c r="J60">
        <f t="shared" si="2"/>
        <v>1.5000000000000007</v>
      </c>
      <c r="K60">
        <f t="shared" ca="1" si="3"/>
        <v>2.9659009495968398</v>
      </c>
      <c r="L60">
        <f t="shared" ca="1" si="4"/>
        <v>0.15340094959683359</v>
      </c>
      <c r="M60">
        <f ca="1">$F$19-J60</f>
        <v>-1.9765986089090175</v>
      </c>
      <c r="N60">
        <f ca="1">$G$20-J60</f>
        <v>-1.3194698012270292</v>
      </c>
      <c r="O60">
        <f ca="1">$H$21-J60</f>
        <v>-1.1413665600880625</v>
      </c>
      <c r="P60">
        <f ca="1">$I$22-J60</f>
        <v>-1.5625650297758935</v>
      </c>
      <c r="Q60" t="str">
        <f t="shared" ca="1" si="5"/>
        <v>-2.35322091626876</v>
      </c>
      <c r="R60" t="str">
        <f t="shared" ca="1" si="6"/>
        <v>-0.016276239122861-0.0186696406952779i</v>
      </c>
      <c r="S60" t="str">
        <f t="shared" ca="1" si="7"/>
        <v>-0.016276239122861+0.0186696406952779i</v>
      </c>
      <c r="T60" t="str">
        <f t="shared" ca="1" si="8"/>
        <v>-0.081484183152429</v>
      </c>
      <c r="U60" t="str">
        <f t="shared" ca="1" si="9"/>
        <v>-0.0556388456950682-8.67361737988404E-19i</v>
      </c>
      <c r="V60" t="str">
        <f t="shared" ca="1" si="10"/>
        <v>-0.318423875596942</v>
      </c>
      <c r="W60" t="str">
        <f t="shared" ca="1" si="11"/>
        <v>-1.93022649007004+8.67361737988404E-19i</v>
      </c>
      <c r="X60" t="str">
        <f t="shared" ca="1" si="12"/>
        <v>3.81528299515178-1.71442600472879E-18i</v>
      </c>
      <c r="Y60" t="str">
        <f t="shared" ca="1" si="13"/>
        <v>-0.568888879436461+0.530006555008919i</v>
      </c>
      <c r="Z60" t="str">
        <f t="shared" ca="1" si="14"/>
        <v>-0.0312064329022819-0.0136632551822883i</v>
      </c>
      <c r="AA60" t="str">
        <f t="shared" ca="1" si="15"/>
        <v>-0.0179585165592848-0.0127823060863645i</v>
      </c>
      <c r="AB60" t="str">
        <f t="shared" ca="1" si="16"/>
        <v>-0.101346792380875+0.0478469876093225i</v>
      </c>
      <c r="AC60" t="str">
        <f t="shared" ca="1" si="17"/>
        <v>-0.0134506371083906+0.012531315155176i</v>
      </c>
      <c r="AD60" t="str">
        <f t="shared" ca="1" si="18"/>
        <v>-0.027850304858452-0.282015187501188i</v>
      </c>
      <c r="AE60" t="str">
        <f t="shared" ca="1" si="19"/>
        <v>-0.47540609455031+0.725197878476955i</v>
      </c>
      <c r="AF60" t="str">
        <f t="shared" ca="1" si="20"/>
        <v>-0.367158816675833+0.0900433480487466i</v>
      </c>
      <c r="AG60" t="str">
        <f t="shared" ca="1" si="21"/>
        <v>-0.30690420123134-0.0194326255859457i</v>
      </c>
      <c r="AH60" t="str">
        <f t="shared" ca="1" si="22"/>
        <v>-0.0336605223394457-0.0937113749063311i</v>
      </c>
      <c r="AI60" t="str">
        <f t="shared" ca="1" si="23"/>
        <v>0.018800559966794-0.0216606577284847i</v>
      </c>
      <c r="AJ60" t="str">
        <f t="shared" ca="1" si="24"/>
        <v>-0.0412917338679178-0.0161189341297601i</v>
      </c>
      <c r="AK60" t="str">
        <f t="shared" ca="1" si="25"/>
        <v>-0.0145480486377227-0.0189875247713376i</v>
      </c>
      <c r="AL60" t="str">
        <f t="shared" ca="1" si="26"/>
        <v>0.542950413685357-0.625548552551078i</v>
      </c>
      <c r="AM60" t="str">
        <f t="shared" ca="1" si="27"/>
        <v>-0.808874794783709+0.525850353231415i</v>
      </c>
      <c r="AN60" t="str">
        <f t="shared" ca="1" si="28"/>
        <v>-0.372557820444213-0.106937796628026i</v>
      </c>
      <c r="AO60" t="str">
        <f t="shared" ca="1" si="29"/>
        <v>-0.00822679590454059+0.0395669565979251i</v>
      </c>
      <c r="AP60" t="str">
        <f t="shared" ca="1" si="30"/>
        <v>-0.542077842659717+0.111621221061032i</v>
      </c>
      <c r="AQ60" t="str">
        <f t="shared" ca="1" si="31"/>
        <v>0.00674175028950467-0.0479867851258231i</v>
      </c>
      <c r="AR60" t="str">
        <f t="shared" ca="1" si="32"/>
        <v>-0.0733507535742227+0.0151039205726053i</v>
      </c>
      <c r="AS60" t="str">
        <f t="shared" ca="1" si="33"/>
        <v>-0.115903152451597+0.065138569081298i</v>
      </c>
      <c r="AT60" t="str">
        <f t="shared" ca="1" si="34"/>
        <v>-0.0713013659151602-0.0822523213252087i</v>
      </c>
      <c r="AU60" t="str">
        <f t="shared" ca="1" si="35"/>
        <v>-0.283007616333773+0.105211224204439i</v>
      </c>
      <c r="AV60" t="str">
        <f t="shared" ca="1" si="36"/>
        <v>-0.109665408434891+0.01689444857928i</v>
      </c>
      <c r="AW60" t="str">
        <f t="shared" ca="1" si="37"/>
        <v>2.96590094959684+6.03683769639929E-16i</v>
      </c>
      <c r="AX60">
        <f t="shared" ca="1" si="38"/>
        <v>2.9659009495968398</v>
      </c>
    </row>
  </sheetData>
  <phoneticPr fontId="2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解析処理部</vt:lpstr>
      <vt:lpstr>あたらしい実装部</vt:lpstr>
      <vt:lpstr>あたらしい実装部 (規格化バトル編)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2016-06-19T22:44:13Z</dcterms:created>
  <dcterms:modified xsi:type="dcterms:W3CDTF">2016-06-24T09:26:54Z</dcterms:modified>
</cp:coreProperties>
</file>