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H:\まいど\My Pictures\般\"/>
    </mc:Choice>
  </mc:AlternateContent>
  <bookViews>
    <workbookView xWindow="0" yWindow="0" windowWidth="20490" windowHeight="7350" activeTab="1"/>
  </bookViews>
  <sheets>
    <sheet name="Sheet1" sheetId="1" r:id="rId1"/>
    <sheet name="Sheet6" sheetId="6" r:id="rId2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6" l="1"/>
  <c r="K6" i="6" s="1"/>
  <c r="I7" i="6" l="1"/>
  <c r="J5" i="6"/>
  <c r="K7" i="6"/>
  <c r="I4" i="6"/>
  <c r="J7" i="6"/>
  <c r="G4" i="6"/>
  <c r="G6" i="6" s="1"/>
  <c r="F42" i="6"/>
  <c r="F41" i="6"/>
  <c r="F40" i="6"/>
  <c r="F39" i="6"/>
  <c r="F38" i="6"/>
  <c r="H36" i="6"/>
  <c r="H48" i="6" s="1"/>
  <c r="F36" i="6"/>
  <c r="E48" i="6" s="1"/>
  <c r="H35" i="6"/>
  <c r="H47" i="6" s="1"/>
  <c r="F35" i="6"/>
  <c r="E47" i="6" s="1"/>
  <c r="H34" i="6"/>
  <c r="H46" i="6" s="1"/>
  <c r="F34" i="6"/>
  <c r="E46" i="6" s="1"/>
  <c r="H33" i="6"/>
  <c r="H45" i="6" s="1"/>
  <c r="F33" i="6"/>
  <c r="E45" i="6" s="1"/>
  <c r="H32" i="6"/>
  <c r="H44" i="6" s="1"/>
  <c r="F32" i="6"/>
  <c r="E44" i="6" s="1"/>
  <c r="H30" i="6"/>
  <c r="H42" i="6" s="1"/>
  <c r="G30" i="6"/>
  <c r="F30" i="6"/>
  <c r="E42" i="6" s="1"/>
  <c r="E30" i="6"/>
  <c r="G42" i="6" s="1"/>
  <c r="H29" i="6"/>
  <c r="H41" i="6" s="1"/>
  <c r="G29" i="6"/>
  <c r="F29" i="6"/>
  <c r="E41" i="6" s="1"/>
  <c r="E29" i="6"/>
  <c r="G41" i="6" s="1"/>
  <c r="H28" i="6"/>
  <c r="H40" i="6" s="1"/>
  <c r="G28" i="6"/>
  <c r="F28" i="6"/>
  <c r="E40" i="6" s="1"/>
  <c r="E28" i="6"/>
  <c r="G40" i="6" s="1"/>
  <c r="H27" i="6"/>
  <c r="H39" i="6" s="1"/>
  <c r="G27" i="6"/>
  <c r="F27" i="6"/>
  <c r="E39" i="6" s="1"/>
  <c r="E27" i="6"/>
  <c r="G39" i="6" s="1"/>
  <c r="H26" i="6"/>
  <c r="H38" i="6" s="1"/>
  <c r="G26" i="6"/>
  <c r="F26" i="6"/>
  <c r="E38" i="6" s="1"/>
  <c r="E26" i="6"/>
  <c r="G38" i="6" s="1"/>
  <c r="F24" i="6"/>
  <c r="E36" i="6" s="1"/>
  <c r="G48" i="6" s="1"/>
  <c r="E24" i="6"/>
  <c r="G36" i="6" s="1"/>
  <c r="F48" i="6" s="1"/>
  <c r="F23" i="6"/>
  <c r="E35" i="6" s="1"/>
  <c r="G47" i="6" s="1"/>
  <c r="E23" i="6"/>
  <c r="G35" i="6" s="1"/>
  <c r="F47" i="6" s="1"/>
  <c r="F22" i="6"/>
  <c r="E34" i="6" s="1"/>
  <c r="G46" i="6" s="1"/>
  <c r="E22" i="6"/>
  <c r="G34" i="6" s="1"/>
  <c r="F46" i="6" s="1"/>
  <c r="F21" i="6"/>
  <c r="E33" i="6" s="1"/>
  <c r="G45" i="6" s="1"/>
  <c r="E21" i="6"/>
  <c r="G33" i="6" s="1"/>
  <c r="F45" i="6" s="1"/>
  <c r="F20" i="6"/>
  <c r="E32" i="6" s="1"/>
  <c r="G44" i="6" s="1"/>
  <c r="E20" i="6"/>
  <c r="G32" i="6" s="1"/>
  <c r="F44" i="6" s="1"/>
  <c r="G9" i="6" l="1"/>
  <c r="K11" i="6" l="1"/>
  <c r="K12" i="6" s="1"/>
  <c r="J10" i="6"/>
  <c r="I9" i="6"/>
  <c r="J12" i="6" l="1"/>
  <c r="I12" i="6"/>
  <c r="I28" i="6" l="1" a="1"/>
  <c r="J28" i="6" s="1"/>
  <c r="I35" i="6" a="1"/>
  <c r="J35" i="6" s="1"/>
  <c r="I46" i="6" a="1"/>
  <c r="L46" i="6" s="1"/>
  <c r="I38" i="6" a="1"/>
  <c r="L38" i="6" s="1"/>
  <c r="I33" i="6" a="1"/>
  <c r="J33" i="6" s="1"/>
  <c r="I26" i="6" a="1"/>
  <c r="J26" i="6" s="1"/>
  <c r="I14" i="6" a="1"/>
  <c r="I14" i="6" s="1"/>
  <c r="I32" i="6" a="1"/>
  <c r="L32" i="6" s="1"/>
  <c r="I27" i="6" a="1"/>
  <c r="L27" i="6" s="1"/>
  <c r="I18" i="6" a="1"/>
  <c r="K18" i="6" s="1"/>
  <c r="M18" i="6" s="1"/>
  <c r="I48" i="6" a="1"/>
  <c r="J48" i="6" s="1"/>
  <c r="I34" i="6" a="1"/>
  <c r="L34" i="6" s="1"/>
  <c r="I30" i="6" a="1"/>
  <c r="J30" i="6" s="1"/>
  <c r="I39" i="6" a="1"/>
  <c r="J39" i="6" s="1"/>
  <c r="I23" i="6" a="1"/>
  <c r="L23" i="6" s="1"/>
  <c r="I45" i="6" a="1"/>
  <c r="J45" i="6" s="1"/>
  <c r="I36" i="6" a="1"/>
  <c r="L36" i="6" s="1"/>
  <c r="I42" i="6" a="1"/>
  <c r="J42" i="6" s="1"/>
  <c r="I47" i="6" a="1"/>
  <c r="I47" i="6" s="1"/>
  <c r="I16" i="6" a="1"/>
  <c r="K16" i="6" s="1"/>
  <c r="M16" i="6" s="1"/>
  <c r="I41" i="6" a="1"/>
  <c r="J41" i="6" s="1"/>
  <c r="I44" i="6" a="1"/>
  <c r="J44" i="6" s="1"/>
  <c r="I24" i="6" a="1"/>
  <c r="J24" i="6" s="1"/>
  <c r="I40" i="6" a="1"/>
  <c r="K40" i="6" s="1"/>
  <c r="M40" i="6" s="1"/>
  <c r="I21" i="6" a="1"/>
  <c r="K21" i="6" s="1"/>
  <c r="M21" i="6" s="1"/>
  <c r="I22" i="6" a="1"/>
  <c r="J22" i="6" s="1"/>
  <c r="I20" i="6" a="1"/>
  <c r="J20" i="6" s="1"/>
  <c r="I17" i="6" a="1"/>
  <c r="K17" i="6" s="1"/>
  <c r="M17" i="6" s="1"/>
  <c r="I29" i="6" a="1"/>
  <c r="L29" i="6" s="1"/>
  <c r="I15" i="6" a="1"/>
  <c r="K15" i="6" s="1"/>
  <c r="M15" i="6" s="1"/>
  <c r="L48" i="6"/>
  <c r="K41" i="6" l="1"/>
  <c r="M41" i="6" s="1"/>
  <c r="O41" i="6" s="1"/>
  <c r="I28" i="6"/>
  <c r="I48" i="6"/>
  <c r="I16" i="6"/>
  <c r="N16" i="6" s="1"/>
  <c r="L44" i="6"/>
  <c r="J15" i="6"/>
  <c r="J38" i="6"/>
  <c r="I18" i="6"/>
  <c r="N18" i="6" s="1"/>
  <c r="L28" i="6"/>
  <c r="K28" i="6"/>
  <c r="M28" i="6" s="1"/>
  <c r="O28" i="6" s="1"/>
  <c r="K39" i="6"/>
  <c r="M39" i="6" s="1"/>
  <c r="O39" i="6" s="1"/>
  <c r="L18" i="6"/>
  <c r="I35" i="6"/>
  <c r="I22" i="6"/>
  <c r="I32" i="6"/>
  <c r="J32" i="6"/>
  <c r="L35" i="6"/>
  <c r="K35" i="6"/>
  <c r="M35" i="6" s="1"/>
  <c r="P35" i="6" s="1"/>
  <c r="I15" i="6"/>
  <c r="N15" i="6" s="1"/>
  <c r="I46" i="6"/>
  <c r="L33" i="6"/>
  <c r="L21" i="6"/>
  <c r="K14" i="6"/>
  <c r="M14" i="6" s="1"/>
  <c r="N14" i="6" s="1"/>
  <c r="K46" i="6"/>
  <c r="M46" i="6" s="1"/>
  <c r="J14" i="6"/>
  <c r="K30" i="6"/>
  <c r="M30" i="6" s="1"/>
  <c r="O30" i="6" s="1"/>
  <c r="K27" i="6"/>
  <c r="M27" i="6" s="1"/>
  <c r="L30" i="6"/>
  <c r="K23" i="6"/>
  <c r="M23" i="6" s="1"/>
  <c r="I41" i="6"/>
  <c r="I33" i="6"/>
  <c r="J36" i="6"/>
  <c r="K24" i="6"/>
  <c r="M24" i="6" s="1"/>
  <c r="L47" i="6"/>
  <c r="J47" i="6"/>
  <c r="L14" i="6"/>
  <c r="J27" i="6"/>
  <c r="J46" i="6"/>
  <c r="I30" i="6"/>
  <c r="K33" i="6"/>
  <c r="M33" i="6" s="1"/>
  <c r="P33" i="6" s="1"/>
  <c r="I27" i="6"/>
  <c r="I23" i="6"/>
  <c r="I21" i="6"/>
  <c r="N21" i="6" s="1"/>
  <c r="I24" i="6"/>
  <c r="J23" i="6"/>
  <c r="L24" i="6"/>
  <c r="J21" i="6"/>
  <c r="K48" i="6"/>
  <c r="M48" i="6" s="1"/>
  <c r="O48" i="6" s="1"/>
  <c r="J18" i="6"/>
  <c r="K32" i="6"/>
  <c r="M32" i="6" s="1"/>
  <c r="K38" i="6"/>
  <c r="M38" i="6" s="1"/>
  <c r="O38" i="6" s="1"/>
  <c r="I34" i="6"/>
  <c r="L26" i="6"/>
  <c r="K26" i="6"/>
  <c r="M26" i="6" s="1"/>
  <c r="O26" i="6" s="1"/>
  <c r="I40" i="6"/>
  <c r="N40" i="6" s="1"/>
  <c r="L15" i="6"/>
  <c r="I17" i="6"/>
  <c r="N17" i="6" s="1"/>
  <c r="I38" i="6"/>
  <c r="I26" i="6"/>
  <c r="J17" i="6"/>
  <c r="K42" i="6"/>
  <c r="M42" i="6" s="1"/>
  <c r="O42" i="6" s="1"/>
  <c r="I44" i="6"/>
  <c r="I45" i="6"/>
  <c r="L40" i="6"/>
  <c r="J34" i="6"/>
  <c r="L17" i="6"/>
  <c r="K34" i="6"/>
  <c r="M34" i="6" s="1"/>
  <c r="L39" i="6"/>
  <c r="I39" i="6"/>
  <c r="J16" i="6"/>
  <c r="L22" i="6"/>
  <c r="K44" i="6"/>
  <c r="M44" i="6" s="1"/>
  <c r="N44" i="6" s="1"/>
  <c r="K45" i="6"/>
  <c r="M45" i="6" s="1"/>
  <c r="P45" i="6" s="1"/>
  <c r="J40" i="6"/>
  <c r="P40" i="6" s="1"/>
  <c r="L45" i="6"/>
  <c r="L16" i="6"/>
  <c r="K22" i="6"/>
  <c r="M22" i="6" s="1"/>
  <c r="I29" i="6"/>
  <c r="J29" i="6"/>
  <c r="K20" i="6"/>
  <c r="M20" i="6" s="1"/>
  <c r="K36" i="6"/>
  <c r="M36" i="6" s="1"/>
  <c r="K29" i="6"/>
  <c r="M29" i="6" s="1"/>
  <c r="K47" i="6"/>
  <c r="M47" i="6" s="1"/>
  <c r="N47" i="6" s="1"/>
  <c r="I20" i="6"/>
  <c r="L41" i="6"/>
  <c r="L20" i="6"/>
  <c r="I36" i="6"/>
  <c r="L42" i="6"/>
  <c r="I42" i="6"/>
  <c r="N46" i="6" l="1"/>
  <c r="N20" i="6"/>
  <c r="N41" i="6"/>
  <c r="N48" i="6"/>
  <c r="N32" i="6"/>
  <c r="N24" i="6"/>
  <c r="O33" i="6"/>
  <c r="N28" i="6"/>
  <c r="O36" i="6"/>
  <c r="N22" i="6"/>
  <c r="N23" i="6"/>
  <c r="N35" i="6"/>
  <c r="N33" i="6"/>
  <c r="N39" i="6"/>
  <c r="N34" i="6"/>
  <c r="N26" i="6"/>
  <c r="N27" i="6"/>
  <c r="O27" i="6"/>
  <c r="O32" i="6"/>
  <c r="O35" i="6"/>
  <c r="N38" i="6"/>
  <c r="N36" i="6"/>
  <c r="P34" i="6"/>
  <c r="N30" i="6"/>
  <c r="N42" i="6"/>
  <c r="P46" i="6"/>
  <c r="N45" i="6"/>
  <c r="O47" i="6"/>
  <c r="O45" i="6"/>
  <c r="O29" i="6"/>
  <c r="N29" i="6"/>
  <c r="O40" i="6"/>
</calcChain>
</file>

<file path=xl/comments1.xml><?xml version="1.0" encoding="utf-8"?>
<comments xmlns="http://schemas.openxmlformats.org/spreadsheetml/2006/main">
  <authors>
    <author>quansoq</author>
  </authors>
  <commentList>
    <comment ref="H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矢印の根元にあるリストの半角英文字をここに入れると、変換フェイズが切り替わります。</t>
        </r>
      </text>
    </comment>
    <comment ref="S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このリスト内の値を変えると、変換行列に反映されます</t>
        </r>
      </text>
    </comment>
  </commentList>
</comments>
</file>

<file path=xl/sharedStrings.xml><?xml version="1.0" encoding="utf-8"?>
<sst xmlns="http://schemas.openxmlformats.org/spreadsheetml/2006/main" count="48" uniqueCount="37">
  <si>
    <t>x</t>
    <phoneticPr fontId="1"/>
  </si>
  <si>
    <t>y</t>
    <phoneticPr fontId="1"/>
  </si>
  <si>
    <t>z</t>
    <phoneticPr fontId="1"/>
  </si>
  <si>
    <t>iti</t>
    <phoneticPr fontId="1"/>
  </si>
  <si>
    <t>iti</t>
    <phoneticPr fontId="1"/>
  </si>
  <si>
    <t>A</t>
    <phoneticPr fontId="1"/>
  </si>
  <si>
    <t>A^n</t>
    <phoneticPr fontId="1"/>
  </si>
  <si>
    <t>n=</t>
    <phoneticPr fontId="1"/>
  </si>
  <si>
    <t>zの下駄</t>
    <rPh sb="2" eb="4">
      <t>ゲタ</t>
    </rPh>
    <phoneticPr fontId="1"/>
  </si>
  <si>
    <t>倍率</t>
    <rPh sb="0" eb="2">
      <t>バイリツ</t>
    </rPh>
    <phoneticPr fontId="1"/>
  </si>
  <si>
    <t>y2</t>
    <phoneticPr fontId="1"/>
  </si>
  <si>
    <t>phase</t>
    <phoneticPr fontId="1"/>
  </si>
  <si>
    <t>a</t>
    <phoneticPr fontId="1"/>
  </si>
  <si>
    <t>平行移動</t>
    <rPh sb="0" eb="2">
      <t>ヘイコウ</t>
    </rPh>
    <rPh sb="2" eb="4">
      <t>イドウ</t>
    </rPh>
    <phoneticPr fontId="1"/>
  </si>
  <si>
    <t>混合</t>
    <rPh sb="0" eb="2">
      <t>コンゴウ</t>
    </rPh>
    <phoneticPr fontId="1"/>
  </si>
  <si>
    <t>b</t>
    <phoneticPr fontId="1"/>
  </si>
  <si>
    <t>c</t>
    <phoneticPr fontId="1"/>
  </si>
  <si>
    <t>y</t>
    <phoneticPr fontId="1"/>
  </si>
  <si>
    <t>x倍率</t>
    <rPh sb="1" eb="3">
      <t>バイリツ</t>
    </rPh>
    <phoneticPr fontId="1"/>
  </si>
  <si>
    <t>y倍率</t>
    <rPh sb="1" eb="3">
      <t>バイリツ</t>
    </rPh>
    <phoneticPr fontId="1"/>
  </si>
  <si>
    <t>z倍率</t>
    <rPh sb="1" eb="3">
      <t>バイリツ</t>
    </rPh>
    <phoneticPr fontId="1"/>
  </si>
  <si>
    <t>x平行移動</t>
    <rPh sb="1" eb="3">
      <t>ヘイコウ</t>
    </rPh>
    <rPh sb="3" eb="5">
      <t>イドウ</t>
    </rPh>
    <phoneticPr fontId="1"/>
  </si>
  <si>
    <t>y平行移動</t>
    <rPh sb="1" eb="3">
      <t>ヘイコウ</t>
    </rPh>
    <rPh sb="3" eb="5">
      <t>イドウ</t>
    </rPh>
    <phoneticPr fontId="1"/>
  </si>
  <si>
    <t>z平行移動</t>
    <rPh sb="1" eb="3">
      <t>ヘイコウ</t>
    </rPh>
    <rPh sb="3" eb="5">
      <t>イドウ</t>
    </rPh>
    <phoneticPr fontId="1"/>
  </si>
  <si>
    <t>c</t>
    <phoneticPr fontId="1"/>
  </si>
  <si>
    <t>z</t>
    <phoneticPr fontId="1"/>
  </si>
  <si>
    <t>k</t>
    <phoneticPr fontId="1"/>
  </si>
  <si>
    <t>v</t>
    <phoneticPr fontId="1"/>
  </si>
  <si>
    <t>h</t>
    <phoneticPr fontId="1"/>
  </si>
  <si>
    <t>ax</t>
    <phoneticPr fontId="1"/>
  </si>
  <si>
    <t>by</t>
    <phoneticPr fontId="1"/>
  </si>
  <si>
    <t>cz</t>
    <phoneticPr fontId="1"/>
  </si>
  <si>
    <t>x軸混合</t>
    <rPh sb="1" eb="2">
      <t>ジク</t>
    </rPh>
    <rPh sb="2" eb="4">
      <t>コンゴウ</t>
    </rPh>
    <phoneticPr fontId="1"/>
  </si>
  <si>
    <t>y軸混合</t>
    <rPh sb="1" eb="2">
      <t>ジク</t>
    </rPh>
    <rPh sb="2" eb="4">
      <t>コンゴウ</t>
    </rPh>
    <phoneticPr fontId="1"/>
  </si>
  <si>
    <t>z軸混合</t>
    <rPh sb="1" eb="2">
      <t>ジク</t>
    </rPh>
    <rPh sb="2" eb="4">
      <t>コンゴウ</t>
    </rPh>
    <phoneticPr fontId="1"/>
  </si>
  <si>
    <t>k</t>
    <phoneticPr fontId="1"/>
  </si>
  <si>
    <t>空白セルを選択した状態でdelボタンを連打しますと、再計算されてグラフが動きます</t>
    <rPh sb="0" eb="2">
      <t>クウハク</t>
    </rPh>
    <rPh sb="5" eb="7">
      <t>センタク</t>
    </rPh>
    <rPh sb="9" eb="11">
      <t>ジョウタイ</t>
    </rPh>
    <rPh sb="19" eb="21">
      <t>レンダ</t>
    </rPh>
    <rPh sb="26" eb="29">
      <t>サイケイサン</t>
    </rPh>
    <rPh sb="36" eb="37">
      <t>ウゴ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</si>
</sst>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9" tint="-0.249977111117893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sz val="11"/>
      <color rgb="FFEAEAEA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5" borderId="1" xfId="0" applyFill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2" fillId="0" borderId="0" xfId="0" applyFont="1">
      <alignment vertical="center"/>
    </xf>
    <xf numFmtId="0" fontId="6" fillId="6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9759405074366E-2"/>
          <c:y val="2.5428331875182269E-2"/>
          <c:w val="0.89022462817147852"/>
          <c:h val="0.8416746864975212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Sheet6!$O$13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Sheet6!$N$14:$N$48</c:f>
              <c:numCache>
                <c:formatCode>General</c:formatCode>
                <c:ptCount val="35"/>
                <c:pt idx="0">
                  <c:v>0.28126980017278691</c:v>
                </c:pt>
                <c:pt idx="1">
                  <c:v>0.28126980017278691</c:v>
                </c:pt>
                <c:pt idx="2">
                  <c:v>1.2312836204707325</c:v>
                </c:pt>
                <c:pt idx="3">
                  <c:v>1.2312836204707325</c:v>
                </c:pt>
                <c:pt idx="4">
                  <c:v>0.28126980017278691</c:v>
                </c:pt>
                <c:pt idx="6">
                  <c:v>0.18886678182779304</c:v>
                </c:pt>
                <c:pt idx="7">
                  <c:v>0.18886678182779304</c:v>
                </c:pt>
                <c:pt idx="8">
                  <c:v>0.82678117157520636</c:v>
                </c:pt>
                <c:pt idx="9">
                  <c:v>0.82678117157520636</c:v>
                </c:pt>
                <c:pt idx="10">
                  <c:v>0.18886678182779304</c:v>
                </c:pt>
                <c:pt idx="12">
                  <c:v>0.28126980017278691</c:v>
                </c:pt>
                <c:pt idx="13">
                  <c:v>1.2312836204707325</c:v>
                </c:pt>
                <c:pt idx="14">
                  <c:v>0.82678117157520636</c:v>
                </c:pt>
                <c:pt idx="15">
                  <c:v>0.18886678182779304</c:v>
                </c:pt>
                <c:pt idx="16">
                  <c:v>0.28126980017278691</c:v>
                </c:pt>
                <c:pt idx="18">
                  <c:v>0.28126980017278691</c:v>
                </c:pt>
                <c:pt idx="19">
                  <c:v>1.2312836204707325</c:v>
                </c:pt>
                <c:pt idx="20">
                  <c:v>0.82678117157520636</c:v>
                </c:pt>
                <c:pt idx="21">
                  <c:v>0.18886678182779304</c:v>
                </c:pt>
                <c:pt idx="22">
                  <c:v>0.28126980017278691</c:v>
                </c:pt>
                <c:pt idx="24">
                  <c:v>0.28126980017278691</c:v>
                </c:pt>
                <c:pt idx="25">
                  <c:v>0.18886678182779304</c:v>
                </c:pt>
                <c:pt idx="26">
                  <c:v>0.18886678182779304</c:v>
                </c:pt>
                <c:pt idx="27">
                  <c:v>0.28126980017278691</c:v>
                </c:pt>
                <c:pt idx="28">
                  <c:v>0.28126980017278691</c:v>
                </c:pt>
                <c:pt idx="30">
                  <c:v>1.2312836204707325</c:v>
                </c:pt>
                <c:pt idx="31">
                  <c:v>0.82678117157520636</c:v>
                </c:pt>
                <c:pt idx="32">
                  <c:v>0.82678117157520636</c:v>
                </c:pt>
                <c:pt idx="33">
                  <c:v>1.2312836204707325</c:v>
                </c:pt>
                <c:pt idx="34">
                  <c:v>1.2312836204707325</c:v>
                </c:pt>
              </c:numCache>
            </c:numRef>
          </c:xVal>
          <c:yVal>
            <c:numRef>
              <c:f>Sheet6!$O$14:$O$48</c:f>
              <c:numCache>
                <c:formatCode>General</c:formatCode>
                <c:ptCount val="35"/>
                <c:pt idx="12">
                  <c:v>0.35154102493182449</c:v>
                </c:pt>
                <c:pt idx="13">
                  <c:v>0.35154102493182449</c:v>
                </c:pt>
                <c:pt idx="14">
                  <c:v>0.23605243797425421</c:v>
                </c:pt>
                <c:pt idx="15">
                  <c:v>0.23605243797425421</c:v>
                </c:pt>
                <c:pt idx="16">
                  <c:v>0.35154102493182449</c:v>
                </c:pt>
                <c:pt idx="18">
                  <c:v>1.3592352888098909</c:v>
                </c:pt>
                <c:pt idx="19">
                  <c:v>1.3592352888098909</c:v>
                </c:pt>
                <c:pt idx="21">
                  <c:v>0.91269803792157089</c:v>
                </c:pt>
                <c:pt idx="22">
                  <c:v>1.3592352888098909</c:v>
                </c:pt>
                <c:pt idx="24">
                  <c:v>0.35154102493182449</c:v>
                </c:pt>
                <c:pt idx="25">
                  <c:v>0.23605243797425421</c:v>
                </c:pt>
                <c:pt idx="26">
                  <c:v>0.91269803792157089</c:v>
                </c:pt>
                <c:pt idx="27">
                  <c:v>1.3592352888098909</c:v>
                </c:pt>
                <c:pt idx="28">
                  <c:v>0.35154102493182449</c:v>
                </c:pt>
                <c:pt idx="31">
                  <c:v>0.23605243797425421</c:v>
                </c:pt>
                <c:pt idx="33">
                  <c:v>1.3592352888098909</c:v>
                </c:pt>
                <c:pt idx="34">
                  <c:v>0.35154102493182449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97-43F1-8B50-DBE0F58949A2}"/>
            </c:ext>
          </c:extLst>
        </c:ser>
        <c:ser>
          <c:idx val="1"/>
          <c:order val="1"/>
          <c:tx>
            <c:strRef>
              <c:f>Sheet6!$P$13</c:f>
              <c:strCache>
                <c:ptCount val="1"/>
                <c:pt idx="0">
                  <c:v>y2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Sheet6!$N$14:$N$48</c:f>
              <c:numCache>
                <c:formatCode>General</c:formatCode>
                <c:ptCount val="35"/>
                <c:pt idx="0">
                  <c:v>0.28126980017278691</c:v>
                </c:pt>
                <c:pt idx="1">
                  <c:v>0.28126980017278691</c:v>
                </c:pt>
                <c:pt idx="2">
                  <c:v>1.2312836204707325</c:v>
                </c:pt>
                <c:pt idx="3">
                  <c:v>1.2312836204707325</c:v>
                </c:pt>
                <c:pt idx="4">
                  <c:v>0.28126980017278691</c:v>
                </c:pt>
                <c:pt idx="6">
                  <c:v>0.18886678182779304</c:v>
                </c:pt>
                <c:pt idx="7">
                  <c:v>0.18886678182779304</c:v>
                </c:pt>
                <c:pt idx="8">
                  <c:v>0.82678117157520636</c:v>
                </c:pt>
                <c:pt idx="9">
                  <c:v>0.82678117157520636</c:v>
                </c:pt>
                <c:pt idx="10">
                  <c:v>0.18886678182779304</c:v>
                </c:pt>
                <c:pt idx="12">
                  <c:v>0.28126980017278691</c:v>
                </c:pt>
                <c:pt idx="13">
                  <c:v>1.2312836204707325</c:v>
                </c:pt>
                <c:pt idx="14">
                  <c:v>0.82678117157520636</c:v>
                </c:pt>
                <c:pt idx="15">
                  <c:v>0.18886678182779304</c:v>
                </c:pt>
                <c:pt idx="16">
                  <c:v>0.28126980017278691</c:v>
                </c:pt>
                <c:pt idx="18">
                  <c:v>0.28126980017278691</c:v>
                </c:pt>
                <c:pt idx="19">
                  <c:v>1.2312836204707325</c:v>
                </c:pt>
                <c:pt idx="20">
                  <c:v>0.82678117157520636</c:v>
                </c:pt>
                <c:pt idx="21">
                  <c:v>0.18886678182779304</c:v>
                </c:pt>
                <c:pt idx="22">
                  <c:v>0.28126980017278691</c:v>
                </c:pt>
                <c:pt idx="24">
                  <c:v>0.28126980017278691</c:v>
                </c:pt>
                <c:pt idx="25">
                  <c:v>0.18886678182779304</c:v>
                </c:pt>
                <c:pt idx="26">
                  <c:v>0.18886678182779304</c:v>
                </c:pt>
                <c:pt idx="27">
                  <c:v>0.28126980017278691</c:v>
                </c:pt>
                <c:pt idx="28">
                  <c:v>0.28126980017278691</c:v>
                </c:pt>
                <c:pt idx="30">
                  <c:v>1.2312836204707325</c:v>
                </c:pt>
                <c:pt idx="31">
                  <c:v>0.82678117157520636</c:v>
                </c:pt>
                <c:pt idx="32">
                  <c:v>0.82678117157520636</c:v>
                </c:pt>
                <c:pt idx="33">
                  <c:v>1.2312836204707325</c:v>
                </c:pt>
                <c:pt idx="34">
                  <c:v>1.2312836204707325</c:v>
                </c:pt>
              </c:numCache>
            </c:numRef>
          </c:xVal>
          <c:yVal>
            <c:numRef>
              <c:f>Sheet6!$P$14:$P$48</c:f>
              <c:numCache>
                <c:formatCode>General</c:formatCode>
                <c:ptCount val="35"/>
                <c:pt idx="19">
                  <c:v>1.3592352888098909</c:v>
                </c:pt>
                <c:pt idx="20">
                  <c:v>0.91269803792157089</c:v>
                </c:pt>
                <c:pt idx="21">
                  <c:v>0.91269803792157089</c:v>
                </c:pt>
                <c:pt idx="26">
                  <c:v>0.91269803792157089</c:v>
                </c:pt>
                <c:pt idx="31">
                  <c:v>0.23605243797425421</c:v>
                </c:pt>
                <c:pt idx="32">
                  <c:v>0.91269803792157089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97-43F1-8B50-DBE0F5894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725928"/>
        <c:axId val="472726912"/>
      </c:scatterChart>
      <c:valAx>
        <c:axId val="472725928"/>
        <c:scaling>
          <c:orientation val="minMax"/>
          <c:max val="2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726912"/>
        <c:crosses val="autoZero"/>
        <c:crossBetween val="midCat"/>
        <c:majorUnit val="0.5"/>
      </c:valAx>
      <c:valAx>
        <c:axId val="472726912"/>
        <c:scaling>
          <c:orientation val="minMax"/>
          <c:max val="3.5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725928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457200</xdr:colOff>
      <xdr:row>7</xdr:row>
      <xdr:rowOff>76200</xdr:rowOff>
    </xdr:from>
    <xdr:ext cx="1001941" cy="4765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0A4C0124-C462-4B37-81E3-BC3AA211A25B}"/>
                </a:ext>
              </a:extLst>
            </xdr:cNvPr>
            <xdr:cNvSpPr txBox="1"/>
          </xdr:nvSpPr>
          <xdr:spPr>
            <a:xfrm>
              <a:off x="5943600" y="1743075"/>
              <a:ext cx="1001941" cy="4765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𝐴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0A4C0124-C462-4B37-81E3-BC3AA211A25B}"/>
                </a:ext>
              </a:extLst>
            </xdr:cNvPr>
            <xdr:cNvSpPr txBox="1"/>
          </xdr:nvSpPr>
          <xdr:spPr>
            <a:xfrm>
              <a:off x="5943600" y="1743075"/>
              <a:ext cx="1001941" cy="4765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𝐴=(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8</xdr:col>
      <xdr:colOff>266700</xdr:colOff>
      <xdr:row>10</xdr:row>
      <xdr:rowOff>133350</xdr:rowOff>
    </xdr:from>
    <xdr:ext cx="3769430" cy="4765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>
              <a:extLst>
                <a:ext uri="{FF2B5EF4-FFF2-40B4-BE49-F238E27FC236}">
                  <a16:creationId xmlns:a16="http://schemas.microsoft.com/office/drawing/2014/main" id="{9CF95EB3-B15F-4198-B17B-644551386272}"/>
                </a:ext>
              </a:extLst>
            </xdr:cNvPr>
            <xdr:cNvSpPr txBox="1"/>
          </xdr:nvSpPr>
          <xdr:spPr>
            <a:xfrm>
              <a:off x="5753100" y="2514600"/>
              <a:ext cx="3769430" cy="4765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|"/>
                        <m:endChr m:val="|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𝐴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𝑟𝐼</m:t>
                        </m:r>
                      </m:e>
                    </m:d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|"/>
                        <m:endChr m:val="|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𝑟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𝑟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𝑟</m:t>
                              </m:r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</m:t>
                        </m:r>
                      </m:e>
                    </m:d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𝑏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</m:t>
                        </m:r>
                      </m:e>
                    </m:d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1−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</m:t>
                        </m:r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=0</m:t>
                    </m:r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3" name="テキスト ボックス 2">
              <a:extLst>
                <a:ext uri="{FF2B5EF4-FFF2-40B4-BE49-F238E27FC236}">
                  <a16:creationId xmlns:a16="http://schemas.microsoft.com/office/drawing/2014/main" id="{9CF95EB3-B15F-4198-B17B-644551386272}"/>
                </a:ext>
              </a:extLst>
            </xdr:cNvPr>
            <xdr:cNvSpPr txBox="1"/>
          </xdr:nvSpPr>
          <xdr:spPr>
            <a:xfrm>
              <a:off x="5753100" y="2514600"/>
              <a:ext cx="3769430" cy="4765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|𝐴−𝑟𝐼|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|■8(𝑎−𝑟&amp;0&amp;0@0&amp;𝑏−𝑟&amp;0@𝑥&amp;𝑦&amp;1−𝑟)|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=(𝑎−𝑟)(𝑏−𝑟)(1−𝑟)=0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8</xdr:col>
      <xdr:colOff>266700</xdr:colOff>
      <xdr:row>14</xdr:row>
      <xdr:rowOff>28575</xdr:rowOff>
    </xdr:from>
    <xdr:ext cx="1834348" cy="143481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テキスト ボックス 3">
              <a:extLst>
                <a:ext uri="{FF2B5EF4-FFF2-40B4-BE49-F238E27FC236}">
                  <a16:creationId xmlns:a16="http://schemas.microsoft.com/office/drawing/2014/main" id="{8D3476E4-B33B-4E1A-A4EB-BB47AB581C45}"/>
                </a:ext>
              </a:extLst>
            </xdr:cNvPr>
            <xdr:cNvSpPr txBox="1"/>
          </xdr:nvSpPr>
          <xdr:spPr>
            <a:xfrm>
              <a:off x="5753100" y="3362325"/>
              <a:ext cx="1834348" cy="143481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𝑟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𝑎</m:t>
                    </m:r>
                  </m:oMath>
                </m:oMathPara>
              </a14:m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</m:e>
                          </m:mr>
                        </m:m>
                      </m:e>
                    </m:d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1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=0</m:t>
                    </m:r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𝑣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2=0</m:t>
                    </m:r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𝑥𝑣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1=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1−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</m:t>
                        </m:r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𝑣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3</m:t>
                    </m:r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1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1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4" name="テキスト ボックス 3">
              <a:extLst>
                <a:ext uri="{FF2B5EF4-FFF2-40B4-BE49-F238E27FC236}">
                  <a16:creationId xmlns:a16="http://schemas.microsoft.com/office/drawing/2014/main" id="{8D3476E4-B33B-4E1A-A4EB-BB47AB581C45}"/>
                </a:ext>
              </a:extLst>
            </xdr:cNvPr>
            <xdr:cNvSpPr txBox="1"/>
          </xdr:nvSpPr>
          <xdr:spPr>
            <a:xfrm>
              <a:off x="5753100" y="3362325"/>
              <a:ext cx="1834348" cy="143481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𝑟=𝑎</a:t>
              </a:r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&amp;0&amp;0@0&amp;𝑏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&amp;0@𝑥&amp;𝑦&amp;1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)=0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𝑣2=0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−𝑥𝑣1=(1−𝑎)𝑣3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(■8(𝑣1@𝑣2@𝑣3))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𝑎−1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11</xdr:col>
      <xdr:colOff>152400</xdr:colOff>
      <xdr:row>14</xdr:row>
      <xdr:rowOff>19050</xdr:rowOff>
    </xdr:from>
    <xdr:ext cx="1833386" cy="145257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4DBDED28-8C95-4D2D-96B1-552A58C5D50B}"/>
                </a:ext>
              </a:extLst>
            </xdr:cNvPr>
            <xdr:cNvSpPr txBox="1"/>
          </xdr:nvSpPr>
          <xdr:spPr>
            <a:xfrm>
              <a:off x="7696200" y="3352800"/>
              <a:ext cx="1833386" cy="145257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𝑟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𝑏</m:t>
                    </m:r>
                  </m:oMath>
                </m:oMathPara>
              </a14:m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</m:e>
                          </m:mr>
                        </m:m>
                      </m:e>
                    </m:d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1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=0</m:t>
                    </m:r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𝑣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1=0</m:t>
                    </m:r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𝑦𝑣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2=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1−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𝑏</m:t>
                        </m:r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𝑣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3</m:t>
                    </m:r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1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1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4DBDED28-8C95-4D2D-96B1-552A58C5D50B}"/>
                </a:ext>
              </a:extLst>
            </xdr:cNvPr>
            <xdr:cNvSpPr txBox="1"/>
          </xdr:nvSpPr>
          <xdr:spPr>
            <a:xfrm>
              <a:off x="7696200" y="3352800"/>
              <a:ext cx="1833386" cy="145257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𝑟=𝑏</a:t>
              </a:r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𝑎−𝑏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&amp;0&amp;0@0&amp;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&amp;0@𝑥&amp;𝑦&amp;1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−𝑏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)=0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𝑣1=0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−𝑦𝑣2=(1−𝑏)𝑣3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(■8(𝑣1@𝑣2@𝑣3))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𝑏−1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14</xdr:col>
      <xdr:colOff>142875</xdr:colOff>
      <xdr:row>13</xdr:row>
      <xdr:rowOff>142875</xdr:rowOff>
    </xdr:from>
    <xdr:ext cx="1829090" cy="144917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18DD8643-AB7E-4377-8AFD-917ED5AE49F5}"/>
                </a:ext>
              </a:extLst>
            </xdr:cNvPr>
            <xdr:cNvSpPr txBox="1"/>
          </xdr:nvSpPr>
          <xdr:spPr>
            <a:xfrm>
              <a:off x="9744075" y="3238500"/>
              <a:ext cx="1829090" cy="144917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𝑟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=1</m:t>
                    </m:r>
                  </m:oMath>
                </m:oMathPara>
              </a14:m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</m:m>
                      </m:e>
                    </m:d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1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=0</m:t>
                    </m:r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𝑣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𝑣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2=0</m:t>
                    </m:r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𝑦𝑣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2=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1−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𝑏</m:t>
                        </m:r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𝑣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3</m:t>
                    </m:r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1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𝑣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1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18DD8643-AB7E-4377-8AFD-917ED5AE49F5}"/>
                </a:ext>
              </a:extLst>
            </xdr:cNvPr>
            <xdr:cNvSpPr txBox="1"/>
          </xdr:nvSpPr>
          <xdr:spPr>
            <a:xfrm>
              <a:off x="9744075" y="3238500"/>
              <a:ext cx="1829090" cy="144917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𝑟=1</a:t>
              </a:r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𝑎−1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&amp;0&amp;0@0&amp;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𝑏−1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&amp;0@𝑥&amp;𝑦&amp;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)=0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𝑣1=𝑣2=0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−𝑦𝑣2=(1−𝑏)𝑣3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(■8(𝑣1@𝑣2@𝑣3))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8</xdr:col>
      <xdr:colOff>190500</xdr:colOff>
      <xdr:row>21</xdr:row>
      <xdr:rowOff>66675</xdr:rowOff>
    </xdr:from>
    <xdr:ext cx="3550908" cy="28557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428B2D4F-B548-4349-A587-014F023D5F97}"/>
                </a:ext>
              </a:extLst>
            </xdr:cNvPr>
            <xdr:cNvSpPr txBox="1"/>
          </xdr:nvSpPr>
          <xdr:spPr>
            <a:xfrm>
              <a:off x="5676900" y="5067300"/>
              <a:ext cx="3550908" cy="28557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𝑃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|"/>
                        <m:endChr m:val="|"/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</m:d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𝑎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e>
                    </m:d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𝑏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e>
                    </m:d>
                  </m:oMath>
                </m:oMathPara>
              </a14:m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|"/>
                        <m:endChr m:val="|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𝑃</m:t>
                        </m:r>
                      </m:e>
                    </m:d>
                    <m:sSup>
                      <m:sSup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𝑃</m:t>
                        </m:r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−1</m:t>
                        </m:r>
                      </m:sup>
                    </m:s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sSup>
                      <m:sSup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d>
                                    <m:dPr>
                                      <m:begChr m:val="|"/>
                                      <m:endChr m:val="|"/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m>
                                        <m:mPr>
                                          <m:mcs>
                                            <m:mc>
                                              <m:mcPr>
                                                <m:count m:val="2"/>
                                                <m:mcJc m:val="center"/>
                                              </m:mcPr>
                                            </m:mc>
                                          </m:mcs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mPr>
                                        <m:mr>
                                          <m:e>
                                            <m:r>
                                              <m:rPr>
                                                <m:brk m:alnAt="7"/>
                                              </m:r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𝑏</m:t>
                                            </m:r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−1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0</m:t>
                                            </m:r>
                                          </m:e>
                                        </m:mr>
                                        <m:m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𝑦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1</m:t>
                                            </m:r>
                                          </m:e>
                                        </m:mr>
                                      </m:m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d>
                                    <m:dPr>
                                      <m:begChr m:val="|"/>
                                      <m:endChr m:val="|"/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m>
                                        <m:mPr>
                                          <m:mcs>
                                            <m:mc>
                                              <m:mcPr>
                                                <m:count m:val="2"/>
                                                <m:mcJc m:val="center"/>
                                              </m:mcPr>
                                            </m:mc>
                                          </m:mcs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mPr>
                                        <m:mr>
                                          <m:e>
                                            <m:r>
                                              <m:rPr>
                                                <m:brk m:alnAt="7"/>
                                              </m:r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0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0</m:t>
                                            </m:r>
                                          </m:e>
                                        </m:mr>
                                        <m:m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𝑥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1</m:t>
                                            </m:r>
                                          </m:e>
                                        </m:mr>
                                      </m:m>
                                    </m:e>
                                  </m:d>
                                </m:e>
                                <m:e>
                                  <m:d>
                                    <m:dPr>
                                      <m:begChr m:val="|"/>
                                      <m:endChr m:val="|"/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m>
                                        <m:mPr>
                                          <m:mcs>
                                            <m:mc>
                                              <m:mcPr>
                                                <m:count m:val="2"/>
                                                <m:mcJc m:val="center"/>
                                              </m:mcPr>
                                            </m:mc>
                                          </m:mcs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mPr>
                                        <m:mr>
                                          <m:e>
                                            <m:r>
                                              <m:rPr>
                                                <m:brk m:alnAt="7"/>
                                              </m:r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0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𝑏</m:t>
                                            </m:r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−1</m:t>
                                            </m:r>
                                          </m:e>
                                        </m:mr>
                                        <m:m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𝑥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𝑦</m:t>
                                            </m:r>
                                          </m:e>
                                        </m:mr>
                                      </m:m>
                                    </m:e>
                                  </m:d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d>
                                    <m:dPr>
                                      <m:begChr m:val="|"/>
                                      <m:endChr m:val="|"/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m>
                                        <m:mPr>
                                          <m:mcs>
                                            <m:mc>
                                              <m:mcPr>
                                                <m:count m:val="2"/>
                                                <m:mcJc m:val="center"/>
                                              </m:mcPr>
                                            </m:mc>
                                          </m:mcs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mPr>
                                        <m:mr>
                                          <m:e>
                                            <m:r>
                                              <m:rPr>
                                                <m:brk m:alnAt="7"/>
                                              </m:r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0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0</m:t>
                                            </m:r>
                                          </m:e>
                                        </m:mr>
                                        <m:m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𝑦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1</m:t>
                                            </m:r>
                                          </m:e>
                                        </m:mr>
                                      </m:m>
                                    </m:e>
                                  </m:d>
                                </m:e>
                                <m:e>
                                  <m:d>
                                    <m:dPr>
                                      <m:begChr m:val="|"/>
                                      <m:endChr m:val="|"/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m>
                                        <m:mPr>
                                          <m:mcs>
                                            <m:mc>
                                              <m:mcPr>
                                                <m:count m:val="2"/>
                                                <m:mcJc m:val="center"/>
                                              </m:mcPr>
                                            </m:mc>
                                          </m:mcs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mPr>
                                        <m:mr>
                                          <m:e>
                                            <m:r>
                                              <m:rPr>
                                                <m:brk m:alnAt="7"/>
                                              </m:r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𝑎</m:t>
                                            </m:r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−1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0</m:t>
                                            </m:r>
                                          </m:e>
                                        </m:mr>
                                        <m:m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𝑥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1</m:t>
                                            </m:r>
                                          </m:e>
                                        </m:mr>
                                      </m:m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d>
                                    <m:dPr>
                                      <m:begChr m:val="|"/>
                                      <m:endChr m:val="|"/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m>
                                        <m:mPr>
                                          <m:mcs>
                                            <m:mc>
                                              <m:mcPr>
                                                <m:count m:val="2"/>
                                                <m:mcJc m:val="center"/>
                                              </m:mcPr>
                                            </m:mc>
                                          </m:mcs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mPr>
                                        <m:mr>
                                          <m:e>
                                            <m:r>
                                              <m:rPr>
                                                <m:brk m:alnAt="7"/>
                                              </m:r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𝑎</m:t>
                                            </m:r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−1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0</m:t>
                                            </m:r>
                                          </m:e>
                                        </m:mr>
                                        <m:m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𝑥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𝑦</m:t>
                                            </m:r>
                                          </m:e>
                                        </m:mr>
                                      </m:m>
                                    </m:e>
                                  </m:d>
                                </m:e>
                              </m:mr>
                              <m:mr>
                                <m:e>
                                  <m:d>
                                    <m:dPr>
                                      <m:begChr m:val="|"/>
                                      <m:endChr m:val="|"/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m>
                                        <m:mPr>
                                          <m:mcs>
                                            <m:mc>
                                              <m:mcPr>
                                                <m:count m:val="2"/>
                                                <m:mcJc m:val="center"/>
                                              </m:mcPr>
                                            </m:mc>
                                          </m:mcs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mPr>
                                        <m:mr>
                                          <m:e>
                                            <m:r>
                                              <m:rPr>
                                                <m:brk m:alnAt="7"/>
                                              </m:r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0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0</m:t>
                                            </m:r>
                                          </m:e>
                                        </m:mr>
                                        <m:m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𝑏</m:t>
                                            </m:r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−1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0</m:t>
                                            </m:r>
                                          </m:e>
                                        </m:mr>
                                      </m:m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d>
                                    <m:dPr>
                                      <m:begChr m:val="|"/>
                                      <m:endChr m:val="|"/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m>
                                        <m:mPr>
                                          <m:mcs>
                                            <m:mc>
                                              <m:mcPr>
                                                <m:count m:val="2"/>
                                                <m:mcJc m:val="center"/>
                                              </m:mcPr>
                                            </m:mc>
                                          </m:mcs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mPr>
                                        <m:mr>
                                          <m:e>
                                            <m:r>
                                              <m:rPr>
                                                <m:brk m:alnAt="7"/>
                                              </m:r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𝑎</m:t>
                                            </m:r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−1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0</m:t>
                                            </m:r>
                                          </m:e>
                                        </m:mr>
                                        <m:m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0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0</m:t>
                                            </m:r>
                                          </m:e>
                                        </m:mr>
                                      </m:m>
                                    </m:e>
                                  </m:d>
                                </m:e>
                                <m:e>
                                  <m:d>
                                    <m:dPr>
                                      <m:begChr m:val="|"/>
                                      <m:endChr m:val="|"/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m>
                                        <m:mPr>
                                          <m:mcs>
                                            <m:mc>
                                              <m:mcPr>
                                                <m:count m:val="2"/>
                                                <m:mcJc m:val="center"/>
                                              </m:mcPr>
                                            </m:mc>
                                          </m:mcs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mPr>
                                        <m:mr>
                                          <m:e>
                                            <m:r>
                                              <m:rPr>
                                                <m:brk m:alnAt="7"/>
                                              </m:r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𝑎</m:t>
                                            </m:r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−1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0</m:t>
                                            </m:r>
                                          </m:e>
                                        </m:mr>
                                        <m:m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0</m:t>
                                            </m:r>
                                          </m:e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𝑏</m:t>
                                            </m:r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−1</m:t>
                                            </m:r>
                                          </m:e>
                                        </m:mr>
                                      </m:m>
                                    </m:e>
                                  </m:d>
                                </m:e>
                              </m:mr>
                            </m:m>
                          </m:e>
                        </m:d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</m:sup>
                    </m:sSup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sSup>
                      <m:sSup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</m:mr>
                            </m:m>
                          </m:e>
                        </m:d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</m:sup>
                    </m:sSup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  <m:d>
                                <m:d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d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</m:d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  <m:d>
                                <m:d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d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</m:d>
                            </m:e>
                            <m:e>
                              <m:d>
                                <m:d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d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</m:d>
                              <m:d>
                                <m:d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d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</m:d>
                            </m:e>
                          </m:mr>
                        </m:m>
                      </m:e>
                    </m:d>
                  </m:oMath>
                </m:oMathPara>
              </a14:m>
              <a:endParaRPr lang="ja-JP" altLang="ja-JP">
                <a:effectLst/>
              </a:endParaRPr>
            </a:p>
            <a:p>
              <a:endParaRPr lang="ja-JP" altLang="ja-JP">
                <a:effectLst/>
              </a:endParaRPr>
            </a:p>
          </xdr:txBody>
        </xdr:sp>
      </mc:Choice>
      <mc:Fallback xmlns=""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428B2D4F-B548-4349-A587-014F023D5F97}"/>
                </a:ext>
              </a:extLst>
            </xdr:cNvPr>
            <xdr:cNvSpPr txBox="1"/>
          </xdr:nvSpPr>
          <xdr:spPr>
            <a:xfrm>
              <a:off x="5676900" y="5067300"/>
              <a:ext cx="3550908" cy="28557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𝑃=(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𝑎−1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𝑏−1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|𝑃|=(𝑎−1)(𝑏−1)</a:t>
              </a:r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|𝑃|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𝑃^(−1)=(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■8(|■8(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𝑏−1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)|&amp;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|■8(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)|&amp;|■8(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𝑏−1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)|@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|■8(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)|&amp;|■8(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𝑎−1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)|&amp;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|■8(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𝑎−1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)|@|■8(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𝑏−1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)|&amp;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|■8(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𝑎−1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)|&amp;|■8(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𝑎−1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𝑏−1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)| 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)^𝑡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=(■8(𝑏−1&amp;0&amp;−𝑥(𝑏−1)@0&amp;𝑎−1&amp;−𝑦(𝑎−1)@0&amp;0&amp;(𝑎−1)(𝑏−1) ))^𝑡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=(■8(𝑏−1&amp;0&amp;0@0&amp;𝑎−1&amp;0@−𝑥(𝑏−1)&amp;−𝑦(𝑎−1)&amp;(𝑎−1)(𝑏−1) ))</a:t>
              </a:r>
              <a:endParaRPr lang="ja-JP" altLang="ja-JP">
                <a:effectLst/>
              </a:endParaRPr>
            </a:p>
            <a:p>
              <a:endParaRPr lang="ja-JP" altLang="ja-JP">
                <a:effectLst/>
              </a:endParaRPr>
            </a:p>
          </xdr:txBody>
        </xdr:sp>
      </mc:Fallback>
    </mc:AlternateContent>
    <xdr:clientData/>
  </xdr:oneCellAnchor>
  <xdr:oneCellAnchor>
    <xdr:from>
      <xdr:col>6</xdr:col>
      <xdr:colOff>95250</xdr:colOff>
      <xdr:row>34</xdr:row>
      <xdr:rowOff>219075</xdr:rowOff>
    </xdr:from>
    <xdr:ext cx="6791411" cy="324172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272412A2-2F1E-410D-9C27-2B3293F52EE7}"/>
                </a:ext>
              </a:extLst>
            </xdr:cNvPr>
            <xdr:cNvSpPr txBox="1"/>
          </xdr:nvSpPr>
          <xdr:spPr>
            <a:xfrm>
              <a:off x="4210050" y="8315325"/>
              <a:ext cx="6791411" cy="324172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𝐽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sSup>
                      <m:sSup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𝐴𝑃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</m:mr>
                            </m:m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</m:m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</m:m>
                          </m:e>
                        </m:d>
                      </m:num>
                      <m:den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𝑏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d>
                      </m:den>
                    </m:f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𝑎𝑥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+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𝑏𝑦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+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</m:mr>
                            </m:m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</m:m>
                          </m:e>
                        </m:d>
                      </m:num>
                      <m:den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𝑏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d>
                      </m:den>
                    </m:f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eaLnBrk="1" fontAlgn="auto" latinLnBrk="0" hangingPunct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</m:mr>
                            </m:m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</m:m>
                          </m:e>
                        </m:d>
                      </m:num>
                      <m:den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𝑏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d>
                      </m:den>
                    </m:f>
                  </m:oMath>
                </m:oMathPara>
              </a14:m>
              <a:endParaRPr lang="ja-JP" altLang="ja-JP">
                <a:effectLst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</m:mr>
                            </m:m>
                          </m:e>
                        </m:d>
                      </m:num>
                      <m:den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𝑏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d>
                      </m:den>
                    </m:f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lang="ja-JP" altLang="ja-JP">
                <a:effectLst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ja-JP" altLang="ja-JP">
                <a:effectLst/>
              </a:endParaRPr>
            </a:p>
            <a:p>
              <a:endParaRPr lang="ja-JP" altLang="ja-JP">
                <a:effectLst/>
              </a:endParaRPr>
            </a:p>
          </xdr:txBody>
        </xdr:sp>
      </mc:Choice>
      <mc:Fallback xmlns=""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272412A2-2F1E-410D-9C27-2B3293F52EE7}"/>
                </a:ext>
              </a:extLst>
            </xdr:cNvPr>
            <xdr:cNvSpPr txBox="1"/>
          </xdr:nvSpPr>
          <xdr:spPr>
            <a:xfrm>
              <a:off x="4210050" y="8315325"/>
              <a:ext cx="6791411" cy="324172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𝐽=𝑃^(−1) 𝐴𝑃=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(■8(𝑏−1&amp;0&amp;0@0&amp;𝑎−1&amp;0@−𝑥(𝑏−1)&amp;−𝑦(𝑎−1)&amp;(𝑎−1)(𝑏−1) ))(■8(𝑎&amp;0&amp;0@0&amp;𝑏&amp;0@𝑥&amp;𝑦&amp;1))(■8(𝑎−1&amp;0&amp;0@0&amp;𝑏−1&amp;0@𝑥&amp;𝑦&amp;1))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/(𝑎−1)(𝑏−1) 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=(■8(𝑎(𝑏−1)&amp;0&amp;0@0&amp;𝑏(𝑎−1)&amp;0@−𝑎𝑥(𝑏−1)+𝑥(𝑎−1)(𝑏−1)&amp;−𝑏𝑦(𝑎−1)+𝑦(𝑎−1)(𝑏−1)&amp;(𝑎−1)(𝑏−1) ))(■8(𝑎−1&amp;0&amp;0@0&amp;𝑏−1&amp;0@𝑥&amp;𝑦&amp;1))/(𝑎−1)(𝑏−1) 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eaLnBrk="1" fontAlgn="auto" latinLnBrk="0" hangingPunct="1"/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=(■8(𝑎(𝑏−1)&amp;0&amp;0@0&amp;𝑏(𝑎−1)&amp;0@−𝑥(𝑏−1)&amp;−𝑦(𝑎−1)&amp;(𝑎−1)(𝑏−1) ))(■8(𝑎−1&amp;0&amp;0@0&amp;𝑏−1&amp;0@𝑥&amp;𝑦&amp;1))/(𝑎−1)(𝑏−1) </a:t>
              </a:r>
              <a:endParaRPr lang="ja-JP" altLang="ja-JP">
                <a:effectLst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𝑎(𝑎⤶7−1)(𝑏⤶7−1)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𝑏(𝑎−1)(𝑏−1)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(𝑎−1)(𝑏−1)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)/(𝑎−1)(𝑏−1) =(■8(𝑎&amp;0&amp;0@0&amp;𝑏&amp;0@0&amp;0&amp;1))</a:t>
              </a:r>
              <a:endParaRPr lang="ja-JP" altLang="ja-JP">
                <a:effectLst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ja-JP" altLang="ja-JP">
                <a:effectLst/>
              </a:endParaRPr>
            </a:p>
            <a:p>
              <a:endParaRPr lang="ja-JP" altLang="ja-JP">
                <a:effectLst/>
              </a:endParaRPr>
            </a:p>
          </xdr:txBody>
        </xdr:sp>
      </mc:Fallback>
    </mc:AlternateContent>
    <xdr:clientData/>
  </xdr:oneCellAnchor>
  <xdr:oneCellAnchor>
    <xdr:from>
      <xdr:col>6</xdr:col>
      <xdr:colOff>657225</xdr:colOff>
      <xdr:row>49</xdr:row>
      <xdr:rowOff>133350</xdr:rowOff>
    </xdr:from>
    <xdr:ext cx="5766194" cy="36586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24901D15-72FB-4E19-A7E6-366A42A1954A}"/>
                </a:ext>
              </a:extLst>
            </xdr:cNvPr>
            <xdr:cNvSpPr txBox="1"/>
          </xdr:nvSpPr>
          <xdr:spPr>
            <a:xfrm>
              <a:off x="4772025" y="11801475"/>
              <a:ext cx="5766194" cy="3658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</m:sSup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𝑃</m:t>
                    </m:r>
                    <m:sSup>
                      <m:sSup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𝐽</m:t>
                        </m:r>
                      </m:e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</m:sSup>
                    <m:sSup>
                      <m:sSup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</m:m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</m:e>
                                    <m:sup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</m:m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</m:mr>
                            </m:m>
                          </m:e>
                        </m:d>
                      </m:num>
                      <m:den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𝑏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d>
                      </m:den>
                    </m:f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</m:e>
                                    <m:sup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p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p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</m:m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</m:mr>
                            </m:m>
                          </m:e>
                        </m:d>
                      </m:num>
                      <m:den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𝑏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d>
                      </m:den>
                    </m:f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eaLnBrk="1" fontAlgn="auto" latinLnBrk="0" hangingPunct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</m:e>
                                    <m:sup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p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</m:e>
                                    <m:sup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p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p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p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</m:mr>
                            </m:m>
                          </m:e>
                        </m:d>
                      </m:num>
                      <m:den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𝑏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d>
                      </m:den>
                    </m:f>
                  </m:oMath>
                </m:oMathPara>
              </a14:m>
              <a:endParaRPr lang="ja-JP" altLang="ja-JP">
                <a:effectLst/>
              </a:endParaRPr>
            </a:p>
            <a:p>
              <a:pPr eaLnBrk="1" fontAlgn="auto" latinLnBrk="0" hangingPunct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3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</m:e>
                                    <m:sup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p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</m:e>
                                    <m:sup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p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sSup>
                                        <m:sSupPr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sSupPr>
                                        <m:e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𝑎</m:t>
                                          </m:r>
                                        </m:e>
                                        <m:sup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𝑛</m:t>
                                          </m:r>
                                        </m:sup>
                                      </m:s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sSup>
                                        <m:sSupPr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sSupPr>
                                        <m:e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𝑏</m:t>
                                          </m:r>
                                        </m:e>
                                        <m:sup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𝑛</m:t>
                                          </m:r>
                                        </m:sup>
                                      </m:s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𝑎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𝑏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e>
                              </m:mr>
                            </m:m>
                          </m:e>
                        </m:d>
                      </m:num>
                      <m:den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𝑏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e>
                        </m:d>
                      </m:den>
                    </m:f>
                  </m:oMath>
                </m:oMathPara>
              </a14:m>
              <a:endParaRPr lang="ja-JP" altLang="ja-JP">
                <a:effectLst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</m:e>
                                <m:sup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p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</m:e>
                                <m:sup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p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sSup>
                                        <m:sSupPr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sSupPr>
                                        <m:e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𝑎</m:t>
                                          </m:r>
                                        </m:e>
                                        <m:sup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𝑛</m:t>
                                          </m:r>
                                        </m:sup>
                                      </m:s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num>
                                <m:den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den>
                              </m:f>
                            </m:e>
                            <m:e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sSup>
                                        <m:sSupPr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sSupPr>
                                        <m:e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𝑏</m:t>
                                          </m:r>
                                        </m:e>
                                        <m:sup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𝑛</m:t>
                                          </m:r>
                                        </m:sup>
                                      </m:s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e>
                                  </m:d>
                                </m:num>
                                <m:den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den>
                              </m:f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lang="ja-JP" altLang="ja-JP">
                <a:effectLst/>
              </a:endParaRPr>
            </a:p>
            <a:p>
              <a:endParaRPr lang="ja-JP" altLang="ja-JP">
                <a:effectLst/>
              </a:endParaRPr>
            </a:p>
          </xdr:txBody>
        </xdr:sp>
      </mc:Choice>
      <mc:Fallback xmlns=""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24901D15-72FB-4E19-A7E6-366A42A1954A}"/>
                </a:ext>
              </a:extLst>
            </xdr:cNvPr>
            <xdr:cNvSpPr txBox="1"/>
          </xdr:nvSpPr>
          <xdr:spPr>
            <a:xfrm>
              <a:off x="4772025" y="11801475"/>
              <a:ext cx="5766194" cy="3658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𝐴^𝑛=𝑃𝐽^𝑛 𝑃^(−1)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=(■8(𝑎−1&amp;0&amp;0@0&amp;𝑏−1&amp;0@𝑥&amp;𝑦&amp;1))(■8(𝑎^𝑛&amp;0&amp;0@0&amp;𝑏^𝑛&amp;0@0&amp;0&amp;1))(■8(𝑏−1&amp;0&amp;0@0&amp;𝑎−1&amp;0@−𝑥(𝑏−1)&amp;−𝑦(𝑎−1)&amp;(𝑎−1)(𝑏−1) ))/(𝑎−1)(𝑏−1) 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=(■8(𝑎^𝑛 (𝑎−1)&amp;0&amp;0@0&amp;𝑏^𝑛 (𝑏−1)&amp;0@𝑥𝑎^𝑛&amp;𝑦𝑏^𝑛&amp;1))(■8(𝑏−1&amp;0&amp;0@0&amp;𝑎−1&amp;0@−𝑥(𝑏−1)&amp;−𝑦(𝑎−1)&amp;(𝑎−1)(𝑏−1) ))/(𝑎−1)(𝑏−1) 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eaLnBrk="1" fontAlgn="auto" latinLnBrk="0" hangingPunct="1"/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=((■8(𝑎^𝑛 (𝑎−1)(𝑏−1)&amp;0&amp;0@0&amp;𝑏^𝑛 (𝑎−1)(𝑏−1)&amp;0@𝑥𝑎^𝑛 (𝑏−1)−𝑥(𝑏−1)&amp;𝑦𝑏^𝑛 (𝑎−1)−𝑦(𝑎−1)&amp;(𝑎−1)(𝑏−1) )))/(𝑎−1)(𝑏−1) </a:t>
              </a:r>
              <a:endParaRPr lang="ja-JP" altLang="ja-JP">
                <a:effectLst/>
              </a:endParaRPr>
            </a:p>
            <a:p>
              <a:pPr eaLnBrk="1" fontAlgn="auto" latinLnBrk="0" hangingPunct="1"/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=((■8(𝑎^𝑛 (𝑎−1)(𝑏−1)&amp;0&amp;0@0&amp;𝑏^𝑛 (𝑎−1)(𝑏−1)&amp;0@(𝑏−1)𝑥(𝑎^𝑛−1)&amp;(𝑎−1)𝑦(𝑏^𝑛−1)&amp;(𝑎−1)(𝑏−1) )))/(𝑎−1)(𝑏−1) </a:t>
              </a:r>
              <a:endParaRPr lang="ja-JP" altLang="ja-JP">
                <a:effectLst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=(■8(𝑎^𝑛&amp;0&amp;0@0&amp;𝑏^𝑛&amp;0@𝑥(𝑎^𝑛−1)/(𝑎−1)&amp;𝑦(𝑏^𝑛−1)/(𝑏−1)&amp;1))</a:t>
              </a:r>
              <a:endParaRPr lang="ja-JP" altLang="ja-JP">
                <a:effectLst/>
              </a:endParaRPr>
            </a:p>
            <a:p>
              <a:endParaRPr lang="ja-JP" altLang="ja-JP">
                <a:effectLst/>
              </a:endParaRPr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209551</xdr:colOff>
      <xdr:row>1</xdr:row>
      <xdr:rowOff>28575</xdr:rowOff>
    </xdr:from>
    <xdr:to>
      <xdr:col>15</xdr:col>
      <xdr:colOff>238125</xdr:colOff>
      <xdr:row>12</xdr:row>
      <xdr:rowOff>152400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2CD4C771-1B0B-4E88-9568-31AF4A7A0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571501</xdr:colOff>
      <xdr:row>2</xdr:row>
      <xdr:rowOff>123825</xdr:rowOff>
    </xdr:from>
    <xdr:to>
      <xdr:col>17</xdr:col>
      <xdr:colOff>57150</xdr:colOff>
      <xdr:row>17</xdr:row>
      <xdr:rowOff>171450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769C3583-F1C6-4DBC-94ED-C6DA2D38565A}"/>
            </a:ext>
          </a:extLst>
        </xdr:cNvPr>
        <xdr:cNvCxnSpPr/>
      </xdr:nvCxnSpPr>
      <xdr:spPr>
        <a:xfrm flipH="1" flipV="1">
          <a:off x="5372101" y="600075"/>
          <a:ext cx="6343649" cy="3619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F62" sqref="F62"/>
    </sheetView>
  </sheetViews>
  <sheetFormatPr defaultRowHeight="18.75"/>
  <sheetData/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E1:S48"/>
  <sheetViews>
    <sheetView tabSelected="1" topLeftCell="F1" workbookViewId="0">
      <selection activeCell="S3" sqref="S3"/>
    </sheetView>
  </sheetViews>
  <sheetFormatPr defaultRowHeight="18.75"/>
  <sheetData>
    <row r="1" spans="5:19">
      <c r="H1" s="9" t="s">
        <v>36</v>
      </c>
    </row>
    <row r="2" spans="5:19">
      <c r="G2" t="s">
        <v>11</v>
      </c>
      <c r="H2" s="9" t="str">
        <f>VLOOKUP(H3,R18:S29,2,0)</f>
        <v>混合</v>
      </c>
    </row>
    <row r="3" spans="5:19">
      <c r="H3" t="s">
        <v>35</v>
      </c>
      <c r="I3" t="s">
        <v>5</v>
      </c>
      <c r="R3" t="s">
        <v>12</v>
      </c>
      <c r="S3">
        <v>1.02</v>
      </c>
    </row>
    <row r="4" spans="5:19">
      <c r="G4" s="10">
        <f ca="1">NOW()-TODAY()</f>
        <v>0.56620520833530463</v>
      </c>
      <c r="I4" s="6">
        <f>IF(OR(H2="x倍率",H2="倍率",H2="混合",H2="x軸混合"),S3,1)</f>
        <v>1.02</v>
      </c>
      <c r="J4" s="1">
        <v>0</v>
      </c>
      <c r="K4" s="1">
        <v>0</v>
      </c>
      <c r="L4" s="1">
        <v>0</v>
      </c>
      <c r="R4" t="s">
        <v>15</v>
      </c>
      <c r="S4">
        <v>1.03</v>
      </c>
    </row>
    <row r="5" spans="5:19">
      <c r="G5" s="10">
        <v>200000</v>
      </c>
      <c r="I5" s="1">
        <v>0</v>
      </c>
      <c r="J5" s="7">
        <f>IF(OR(H2="y倍率",H2="倍率",H2="混合",H2="y軸混合"),S4,1)</f>
        <v>1.03</v>
      </c>
      <c r="K5" s="1">
        <v>0</v>
      </c>
      <c r="L5" s="1">
        <v>0</v>
      </c>
      <c r="R5" t="s">
        <v>16</v>
      </c>
      <c r="S5">
        <v>1.0249999999999999</v>
      </c>
    </row>
    <row r="6" spans="5:19">
      <c r="G6" s="10">
        <f ca="1">MOD(G4*G5,15)</f>
        <v>6.0416670609265566</v>
      </c>
      <c r="I6" s="1">
        <v>0</v>
      </c>
      <c r="J6" s="1">
        <v>0</v>
      </c>
      <c r="K6" s="8">
        <f>IF(OR(H2="z倍率",H2="倍率",H2="混合",H2="z軸混合"),S5,1)</f>
        <v>1.0249999999999999</v>
      </c>
      <c r="L6" s="1">
        <v>0</v>
      </c>
      <c r="R6" t="s">
        <v>0</v>
      </c>
      <c r="S6">
        <v>0.04</v>
      </c>
    </row>
    <row r="7" spans="5:19">
      <c r="I7" s="2">
        <f>IF(OR(H2="x平行移動",H2="平行移動",H2="混合",H2="x軸混合"),S6,0)</f>
        <v>0.04</v>
      </c>
      <c r="J7" s="4">
        <f>IF(OR(H2="y平行移動",H2="平行移動",H2="混合",H2="y軸混合"),S7,0)</f>
        <v>4.2000000000000003E-2</v>
      </c>
      <c r="K7" s="5">
        <f>IF(OR(H2="z平行移動",H2="平行移動",H2="混合",H2="z軸混合"),S8,0)</f>
        <v>4.1000000000000002E-2</v>
      </c>
      <c r="L7" s="1">
        <v>1</v>
      </c>
      <c r="R7" t="s">
        <v>17</v>
      </c>
      <c r="S7">
        <v>4.2000000000000003E-2</v>
      </c>
    </row>
    <row r="8" spans="5:19">
      <c r="G8" s="9" t="s">
        <v>7</v>
      </c>
      <c r="I8" t="s">
        <v>6</v>
      </c>
      <c r="R8" t="s">
        <v>2</v>
      </c>
      <c r="S8">
        <v>4.1000000000000002E-2</v>
      </c>
    </row>
    <row r="9" spans="5:19">
      <c r="G9" s="9">
        <f ca="1">G6</f>
        <v>6.0416670609265566</v>
      </c>
      <c r="I9" s="6">
        <f ca="1">I4^$G$9</f>
        <v>1.1270920187956088</v>
      </c>
      <c r="J9" s="1">
        <v>0</v>
      </c>
      <c r="K9" s="1">
        <v>0</v>
      </c>
      <c r="L9" s="1">
        <v>0</v>
      </c>
    </row>
    <row r="10" spans="5:19">
      <c r="I10" s="1">
        <v>0</v>
      </c>
      <c r="J10" s="7">
        <f ca="1">J5^$G$9</f>
        <v>1.1955238312710901</v>
      </c>
      <c r="K10" s="1">
        <v>0</v>
      </c>
      <c r="L10" s="1">
        <v>0</v>
      </c>
    </row>
    <row r="11" spans="5:19">
      <c r="I11" s="1">
        <v>0</v>
      </c>
      <c r="J11" s="1">
        <v>0</v>
      </c>
      <c r="K11" s="8">
        <f ca="1">K6^$G$9</f>
        <v>1.1608872043679073</v>
      </c>
      <c r="L11" s="1">
        <v>0</v>
      </c>
      <c r="M11" t="s">
        <v>8</v>
      </c>
      <c r="N11" t="s">
        <v>9</v>
      </c>
    </row>
    <row r="12" spans="5:19">
      <c r="I12" s="2">
        <f ca="1">IF(I9&lt;&gt;1,(I9^$G$9-1)/(I9-1)*I7,$G$9*I7)</f>
        <v>0.33369719485087096</v>
      </c>
      <c r="J12" s="4">
        <f ca="1">IF(J10&lt;&gt;1,(J10^$G$9-1)/(J10-1)*J7,$G$9*J7)</f>
        <v>0.41706665209946564</v>
      </c>
      <c r="K12" s="3">
        <f ca="1">IF(K11&lt;&gt;1,(K11^$G$9-1)/(K11-1)*K7,$G$9*K7)</f>
        <v>0.37279078412170374</v>
      </c>
      <c r="L12" s="1">
        <v>1</v>
      </c>
      <c r="M12">
        <v>2</v>
      </c>
      <c r="N12">
        <v>2</v>
      </c>
    </row>
    <row r="13" spans="5:19">
      <c r="E13" t="s">
        <v>0</v>
      </c>
      <c r="F13" t="s">
        <v>1</v>
      </c>
      <c r="G13" t="s">
        <v>2</v>
      </c>
      <c r="H13" t="s">
        <v>3</v>
      </c>
      <c r="I13" t="s">
        <v>0</v>
      </c>
      <c r="J13" t="s">
        <v>1</v>
      </c>
      <c r="K13" t="s">
        <v>2</v>
      </c>
      <c r="L13" t="s">
        <v>4</v>
      </c>
      <c r="O13" t="s">
        <v>1</v>
      </c>
      <c r="P13" t="s">
        <v>10</v>
      </c>
    </row>
    <row r="14" spans="5:19">
      <c r="E14">
        <v>0</v>
      </c>
      <c r="F14">
        <v>0</v>
      </c>
      <c r="G14">
        <v>0</v>
      </c>
      <c r="H14">
        <v>1</v>
      </c>
      <c r="I14">
        <f t="array" aca="1" ref="I14:L14" ca="1">MMULT(E14:H14,$I$9:$L$12)</f>
        <v>0.33369719485087096</v>
      </c>
      <c r="J14">
        <f ca="1"/>
        <v>0.41706665209946564</v>
      </c>
      <c r="K14">
        <f ca="1"/>
        <v>0.37279078412170374</v>
      </c>
      <c r="L14">
        <f ca="1"/>
        <v>1</v>
      </c>
      <c r="M14">
        <f ca="1">K14+$M$12</f>
        <v>2.3727907841217037</v>
      </c>
      <c r="N14">
        <f ca="1">$N$12/$M14*I14</f>
        <v>0.28126980017278691</v>
      </c>
    </row>
    <row r="15" spans="5:19">
      <c r="E15">
        <v>0</v>
      </c>
      <c r="F15">
        <v>1</v>
      </c>
      <c r="G15">
        <v>0</v>
      </c>
      <c r="H15">
        <v>1</v>
      </c>
      <c r="I15">
        <f t="array" aca="1" ref="I15:L15" ca="1">MMULT(E15:H15,$I$9:$L$12)</f>
        <v>0.33369719485087096</v>
      </c>
      <c r="J15">
        <f ca="1"/>
        <v>1.6125904833705558</v>
      </c>
      <c r="K15">
        <f ca="1"/>
        <v>0.37279078412170374</v>
      </c>
      <c r="L15">
        <f ca="1"/>
        <v>1</v>
      </c>
      <c r="M15">
        <f ca="1">K15+$M$12</f>
        <v>2.3727907841217037</v>
      </c>
      <c r="N15">
        <f t="shared" ref="N15:N18" ca="1" si="0">$N$12/$M15*I15</f>
        <v>0.28126980017278691</v>
      </c>
    </row>
    <row r="16" spans="5:19">
      <c r="E16">
        <v>1</v>
      </c>
      <c r="F16">
        <v>1</v>
      </c>
      <c r="G16">
        <v>0</v>
      </c>
      <c r="H16">
        <v>1</v>
      </c>
      <c r="I16">
        <f t="array" aca="1" ref="I16:L16" ca="1">MMULT(E16:H16,$I$9:$L$12)</f>
        <v>1.4607892136464797</v>
      </c>
      <c r="J16">
        <f ca="1"/>
        <v>1.6125904833705558</v>
      </c>
      <c r="K16">
        <f ca="1"/>
        <v>0.37279078412170374</v>
      </c>
      <c r="L16">
        <f ca="1"/>
        <v>1</v>
      </c>
      <c r="M16">
        <f ca="1">K16+$M$12</f>
        <v>2.3727907841217037</v>
      </c>
      <c r="N16">
        <f t="shared" ca="1" si="0"/>
        <v>1.2312836204707325</v>
      </c>
    </row>
    <row r="17" spans="5:19">
      <c r="E17">
        <v>1</v>
      </c>
      <c r="F17">
        <v>0</v>
      </c>
      <c r="G17">
        <v>0</v>
      </c>
      <c r="H17">
        <v>1</v>
      </c>
      <c r="I17">
        <f t="array" aca="1" ref="I17:L17" ca="1">MMULT(E17:H17,$I$9:$L$12)</f>
        <v>1.4607892136464797</v>
      </c>
      <c r="J17">
        <f ca="1"/>
        <v>0.41706665209946564</v>
      </c>
      <c r="K17">
        <f ca="1"/>
        <v>0.37279078412170374</v>
      </c>
      <c r="L17">
        <f ca="1"/>
        <v>1</v>
      </c>
      <c r="M17">
        <f ca="1">K17+$M$12</f>
        <v>2.3727907841217037</v>
      </c>
      <c r="N17">
        <f t="shared" ca="1" si="0"/>
        <v>1.2312836204707325</v>
      </c>
    </row>
    <row r="18" spans="5:19">
      <c r="E18">
        <v>0</v>
      </c>
      <c r="F18">
        <v>0</v>
      </c>
      <c r="G18">
        <v>0</v>
      </c>
      <c r="H18">
        <v>1</v>
      </c>
      <c r="I18">
        <f t="array" aca="1" ref="I18:L18" ca="1">MMULT(E18:H18,$I$9:$L$12)</f>
        <v>0.33369719485087096</v>
      </c>
      <c r="J18">
        <f ca="1"/>
        <v>0.41706665209946564</v>
      </c>
      <c r="K18">
        <f ca="1"/>
        <v>0.37279078412170374</v>
      </c>
      <c r="L18">
        <f ca="1"/>
        <v>1</v>
      </c>
      <c r="M18">
        <f ca="1">K18+$M$12</f>
        <v>2.3727907841217037</v>
      </c>
      <c r="N18">
        <f t="shared" ca="1" si="0"/>
        <v>0.28126980017278691</v>
      </c>
      <c r="R18" t="s">
        <v>12</v>
      </c>
      <c r="S18" t="s">
        <v>18</v>
      </c>
    </row>
    <row r="19" spans="5:19">
      <c r="R19" t="s">
        <v>15</v>
      </c>
      <c r="S19" t="s">
        <v>19</v>
      </c>
    </row>
    <row r="20" spans="5:19">
      <c r="E20">
        <f t="shared" ref="E20:F24" si="1">E14</f>
        <v>0</v>
      </c>
      <c r="F20">
        <f t="shared" si="1"/>
        <v>0</v>
      </c>
      <c r="G20">
        <v>1</v>
      </c>
      <c r="H20">
        <v>1</v>
      </c>
      <c r="I20">
        <f t="array" aca="1" ref="I20:L20" ca="1">MMULT(E20:H20,$I$9:$L$12)</f>
        <v>0.33369719485087096</v>
      </c>
      <c r="J20">
        <f ca="1"/>
        <v>0.41706665209946564</v>
      </c>
      <c r="K20">
        <f ca="1"/>
        <v>1.533677988489611</v>
      </c>
      <c r="L20">
        <f ca="1"/>
        <v>1</v>
      </c>
      <c r="M20">
        <f ca="1">K20+$M$12</f>
        <v>3.533677988489611</v>
      </c>
      <c r="N20">
        <f ca="1">$N$12/$M20*I20</f>
        <v>0.18886678182779304</v>
      </c>
      <c r="R20" t="s">
        <v>24</v>
      </c>
      <c r="S20" t="s">
        <v>20</v>
      </c>
    </row>
    <row r="21" spans="5:19">
      <c r="E21">
        <f t="shared" si="1"/>
        <v>0</v>
      </c>
      <c r="F21">
        <f t="shared" si="1"/>
        <v>1</v>
      </c>
      <c r="G21">
        <v>1</v>
      </c>
      <c r="H21">
        <v>1</v>
      </c>
      <c r="I21">
        <f t="array" aca="1" ref="I21:L21" ca="1">MMULT(E21:H21,$I$9:$L$12)</f>
        <v>0.33369719485087096</v>
      </c>
      <c r="J21">
        <f ca="1"/>
        <v>1.6125904833705558</v>
      </c>
      <c r="K21">
        <f ca="1"/>
        <v>1.533677988489611</v>
      </c>
      <c r="L21">
        <f ca="1"/>
        <v>1</v>
      </c>
      <c r="M21">
        <f ca="1">K21+$M$12</f>
        <v>3.533677988489611</v>
      </c>
      <c r="N21">
        <f t="shared" ref="N21:N24" ca="1" si="2">$N$12/$M21*I21</f>
        <v>0.18886678182779304</v>
      </c>
      <c r="R21" t="s">
        <v>0</v>
      </c>
      <c r="S21" t="s">
        <v>21</v>
      </c>
    </row>
    <row r="22" spans="5:19">
      <c r="E22">
        <f t="shared" si="1"/>
        <v>1</v>
      </c>
      <c r="F22">
        <f t="shared" si="1"/>
        <v>1</v>
      </c>
      <c r="G22">
        <v>1</v>
      </c>
      <c r="H22">
        <v>1</v>
      </c>
      <c r="I22">
        <f t="array" aca="1" ref="I22:L22" ca="1">MMULT(E22:H22,$I$9:$L$12)</f>
        <v>1.4607892136464797</v>
      </c>
      <c r="J22">
        <f ca="1"/>
        <v>1.6125904833705558</v>
      </c>
      <c r="K22">
        <f ca="1"/>
        <v>1.533677988489611</v>
      </c>
      <c r="L22">
        <f ca="1"/>
        <v>1</v>
      </c>
      <c r="M22">
        <f ca="1">K22+$M$12</f>
        <v>3.533677988489611</v>
      </c>
      <c r="N22">
        <f t="shared" ca="1" si="2"/>
        <v>0.82678117157520636</v>
      </c>
      <c r="R22" t="s">
        <v>1</v>
      </c>
      <c r="S22" t="s">
        <v>22</v>
      </c>
    </row>
    <row r="23" spans="5:19">
      <c r="E23">
        <f t="shared" si="1"/>
        <v>1</v>
      </c>
      <c r="F23">
        <f t="shared" si="1"/>
        <v>0</v>
      </c>
      <c r="G23">
        <v>1</v>
      </c>
      <c r="H23">
        <v>1</v>
      </c>
      <c r="I23">
        <f t="array" aca="1" ref="I23:L23" ca="1">MMULT(E23:H23,$I$9:$L$12)</f>
        <v>1.4607892136464797</v>
      </c>
      <c r="J23">
        <f ca="1"/>
        <v>0.41706665209946564</v>
      </c>
      <c r="K23">
        <f ca="1"/>
        <v>1.533677988489611</v>
      </c>
      <c r="L23">
        <f ca="1"/>
        <v>1</v>
      </c>
      <c r="M23">
        <f ca="1">K23+$M$12</f>
        <v>3.533677988489611</v>
      </c>
      <c r="N23">
        <f t="shared" ca="1" si="2"/>
        <v>0.82678117157520636</v>
      </c>
      <c r="R23" t="s">
        <v>25</v>
      </c>
      <c r="S23" t="s">
        <v>23</v>
      </c>
    </row>
    <row r="24" spans="5:19">
      <c r="E24">
        <f t="shared" si="1"/>
        <v>0</v>
      </c>
      <c r="F24">
        <f t="shared" si="1"/>
        <v>0</v>
      </c>
      <c r="G24">
        <v>1</v>
      </c>
      <c r="H24">
        <v>1</v>
      </c>
      <c r="I24">
        <f t="array" aca="1" ref="I24:L24" ca="1">MMULT(E24:H24,$I$9:$L$12)</f>
        <v>0.33369719485087096</v>
      </c>
      <c r="J24">
        <f ca="1"/>
        <v>0.41706665209946564</v>
      </c>
      <c r="K24">
        <f ca="1"/>
        <v>1.533677988489611</v>
      </c>
      <c r="L24">
        <f ca="1"/>
        <v>1</v>
      </c>
      <c r="M24">
        <f ca="1">K24+$M$12</f>
        <v>3.533677988489611</v>
      </c>
      <c r="N24">
        <f t="shared" ca="1" si="2"/>
        <v>0.18886678182779304</v>
      </c>
      <c r="R24" t="s">
        <v>27</v>
      </c>
      <c r="S24" t="s">
        <v>9</v>
      </c>
    </row>
    <row r="25" spans="5:19">
      <c r="R25" t="s">
        <v>28</v>
      </c>
      <c r="S25" t="s">
        <v>13</v>
      </c>
    </row>
    <row r="26" spans="5:19">
      <c r="E26">
        <f t="shared" ref="E26:F30" si="3">F14</f>
        <v>0</v>
      </c>
      <c r="F26">
        <f t="shared" si="3"/>
        <v>0</v>
      </c>
      <c r="G26">
        <f>E14</f>
        <v>0</v>
      </c>
      <c r="H26">
        <f>H14</f>
        <v>1</v>
      </c>
      <c r="I26">
        <f t="array" aca="1" ref="I26:L26" ca="1">MMULT(E26:H26,$I$9:$L$12)</f>
        <v>0.33369719485087096</v>
      </c>
      <c r="J26">
        <f ca="1"/>
        <v>0.41706665209946564</v>
      </c>
      <c r="K26">
        <f ca="1"/>
        <v>0.37279078412170374</v>
      </c>
      <c r="L26">
        <f ca="1"/>
        <v>1</v>
      </c>
      <c r="M26">
        <f ca="1">K26+$M$12</f>
        <v>2.3727907841217037</v>
      </c>
      <c r="N26">
        <f t="shared" ref="N26:O30" ca="1" si="4">$N$12/$M26*I26</f>
        <v>0.28126980017278691</v>
      </c>
      <c r="O26">
        <f t="shared" ca="1" si="4"/>
        <v>0.35154102493182449</v>
      </c>
      <c r="R26" t="s">
        <v>26</v>
      </c>
      <c r="S26" t="s">
        <v>14</v>
      </c>
    </row>
    <row r="27" spans="5:19">
      <c r="E27">
        <f t="shared" si="3"/>
        <v>1</v>
      </c>
      <c r="F27">
        <f t="shared" si="3"/>
        <v>0</v>
      </c>
      <c r="G27">
        <f>E15</f>
        <v>0</v>
      </c>
      <c r="H27">
        <f>H15</f>
        <v>1</v>
      </c>
      <c r="I27">
        <f t="array" aca="1" ref="I27:L27" ca="1">MMULT(E27:H27,$I$9:$L$12)</f>
        <v>1.4607892136464797</v>
      </c>
      <c r="J27">
        <f ca="1"/>
        <v>0.41706665209946564</v>
      </c>
      <c r="K27">
        <f ca="1"/>
        <v>0.37279078412170374</v>
      </c>
      <c r="L27">
        <f ca="1"/>
        <v>1</v>
      </c>
      <c r="M27">
        <f ca="1">K27+$M$12</f>
        <v>2.3727907841217037</v>
      </c>
      <c r="N27">
        <f t="shared" ca="1" si="4"/>
        <v>1.2312836204707325</v>
      </c>
      <c r="O27">
        <f t="shared" ca="1" si="4"/>
        <v>0.35154102493182449</v>
      </c>
      <c r="R27" t="s">
        <v>29</v>
      </c>
      <c r="S27" t="s">
        <v>32</v>
      </c>
    </row>
    <row r="28" spans="5:19">
      <c r="E28">
        <f t="shared" si="3"/>
        <v>1</v>
      </c>
      <c r="F28">
        <f t="shared" si="3"/>
        <v>0</v>
      </c>
      <c r="G28">
        <f>E16</f>
        <v>1</v>
      </c>
      <c r="H28">
        <f>H16</f>
        <v>1</v>
      </c>
      <c r="I28">
        <f t="array" aca="1" ref="I28:L28" ca="1">MMULT(E28:H28,$I$9:$L$12)</f>
        <v>1.4607892136464797</v>
      </c>
      <c r="J28">
        <f ca="1"/>
        <v>0.41706665209946564</v>
      </c>
      <c r="K28">
        <f ca="1"/>
        <v>1.533677988489611</v>
      </c>
      <c r="L28">
        <f ca="1"/>
        <v>1</v>
      </c>
      <c r="M28">
        <f ca="1">K28+$M$12</f>
        <v>3.533677988489611</v>
      </c>
      <c r="N28">
        <f t="shared" ca="1" si="4"/>
        <v>0.82678117157520636</v>
      </c>
      <c r="O28">
        <f t="shared" ca="1" si="4"/>
        <v>0.23605243797425421</v>
      </c>
      <c r="R28" t="s">
        <v>30</v>
      </c>
      <c r="S28" t="s">
        <v>33</v>
      </c>
    </row>
    <row r="29" spans="5:19">
      <c r="E29">
        <f t="shared" si="3"/>
        <v>0</v>
      </c>
      <c r="F29">
        <f t="shared" si="3"/>
        <v>0</v>
      </c>
      <c r="G29">
        <f>E17</f>
        <v>1</v>
      </c>
      <c r="H29">
        <f>H17</f>
        <v>1</v>
      </c>
      <c r="I29">
        <f t="array" aca="1" ref="I29:L29" ca="1">MMULT(E29:H29,$I$9:$L$12)</f>
        <v>0.33369719485087096</v>
      </c>
      <c r="J29">
        <f ca="1"/>
        <v>0.41706665209946564</v>
      </c>
      <c r="K29">
        <f ca="1"/>
        <v>1.533677988489611</v>
      </c>
      <c r="L29">
        <f ca="1"/>
        <v>1</v>
      </c>
      <c r="M29">
        <f ca="1">K29+$M$12</f>
        <v>3.533677988489611</v>
      </c>
      <c r="N29">
        <f t="shared" ca="1" si="4"/>
        <v>0.18886678182779304</v>
      </c>
      <c r="O29">
        <f t="shared" ca="1" si="4"/>
        <v>0.23605243797425421</v>
      </c>
      <c r="R29" t="s">
        <v>31</v>
      </c>
      <c r="S29" t="s">
        <v>34</v>
      </c>
    </row>
    <row r="30" spans="5:19">
      <c r="E30">
        <f t="shared" si="3"/>
        <v>0</v>
      </c>
      <c r="F30">
        <f t="shared" si="3"/>
        <v>0</v>
      </c>
      <c r="G30">
        <f>E18</f>
        <v>0</v>
      </c>
      <c r="H30">
        <f>H18</f>
        <v>1</v>
      </c>
      <c r="I30">
        <f t="array" aca="1" ref="I30:L30" ca="1">MMULT(E30:H30,$I$9:$L$12)</f>
        <v>0.33369719485087096</v>
      </c>
      <c r="J30">
        <f ca="1"/>
        <v>0.41706665209946564</v>
      </c>
      <c r="K30">
        <f ca="1"/>
        <v>0.37279078412170374</v>
      </c>
      <c r="L30">
        <f ca="1"/>
        <v>1</v>
      </c>
      <c r="M30">
        <f ca="1">K30+$M$12</f>
        <v>2.3727907841217037</v>
      </c>
      <c r="N30">
        <f t="shared" ca="1" si="4"/>
        <v>0.28126980017278691</v>
      </c>
      <c r="O30">
        <f t="shared" ca="1" si="4"/>
        <v>0.35154102493182449</v>
      </c>
    </row>
    <row r="32" spans="5:19">
      <c r="E32">
        <f t="shared" ref="E32:F36" si="5">F20</f>
        <v>0</v>
      </c>
      <c r="F32">
        <f t="shared" si="5"/>
        <v>1</v>
      </c>
      <c r="G32">
        <f>E20</f>
        <v>0</v>
      </c>
      <c r="H32">
        <f>H20</f>
        <v>1</v>
      </c>
      <c r="I32">
        <f t="array" aca="1" ref="I32:L32" ca="1">MMULT(E32:H32,$I$9:$L$12)</f>
        <v>0.33369719485087096</v>
      </c>
      <c r="J32">
        <f ca="1"/>
        <v>1.6125904833705558</v>
      </c>
      <c r="K32">
        <f ca="1"/>
        <v>0.37279078412170374</v>
      </c>
      <c r="L32">
        <f ca="1"/>
        <v>1</v>
      </c>
      <c r="M32">
        <f ca="1">K32+$M$12</f>
        <v>2.3727907841217037</v>
      </c>
      <c r="N32">
        <f ca="1">$N$12/$M32*I32</f>
        <v>0.28126980017278691</v>
      </c>
      <c r="O32">
        <f ca="1">$N$12/$M32*J32</f>
        <v>1.3592352888098909</v>
      </c>
    </row>
    <row r="33" spans="5:16">
      <c r="E33">
        <f t="shared" si="5"/>
        <v>1</v>
      </c>
      <c r="F33">
        <f t="shared" si="5"/>
        <v>1</v>
      </c>
      <c r="G33">
        <f>E21</f>
        <v>0</v>
      </c>
      <c r="H33">
        <f>H21</f>
        <v>1</v>
      </c>
      <c r="I33">
        <f t="array" aca="1" ref="I33:L33" ca="1">MMULT(E33:H33,$I$9:$L$12)</f>
        <v>1.4607892136464797</v>
      </c>
      <c r="J33">
        <f ca="1"/>
        <v>1.6125904833705558</v>
      </c>
      <c r="K33">
        <f ca="1"/>
        <v>0.37279078412170374</v>
      </c>
      <c r="L33">
        <f ca="1"/>
        <v>1</v>
      </c>
      <c r="M33">
        <f ca="1">K33+$M$12</f>
        <v>2.3727907841217037</v>
      </c>
      <c r="N33">
        <f ca="1">$N$12/$M33*I33</f>
        <v>1.2312836204707325</v>
      </c>
      <c r="O33">
        <f ca="1">$N$12/$M33*J33</f>
        <v>1.3592352888098909</v>
      </c>
      <c r="P33">
        <f ca="1">$N$12/$M33*J33</f>
        <v>1.3592352888098909</v>
      </c>
    </row>
    <row r="34" spans="5:16">
      <c r="E34">
        <f t="shared" si="5"/>
        <v>1</v>
      </c>
      <c r="F34">
        <f t="shared" si="5"/>
        <v>1</v>
      </c>
      <c r="G34">
        <f>E22</f>
        <v>1</v>
      </c>
      <c r="H34">
        <f>H22</f>
        <v>1</v>
      </c>
      <c r="I34">
        <f t="array" aca="1" ref="I34:L34" ca="1">MMULT(E34:H34,$I$9:$L$12)</f>
        <v>1.4607892136464797</v>
      </c>
      <c r="J34">
        <f ca="1"/>
        <v>1.6125904833705558</v>
      </c>
      <c r="K34">
        <f ca="1"/>
        <v>1.533677988489611</v>
      </c>
      <c r="L34">
        <f ca="1"/>
        <v>1</v>
      </c>
      <c r="M34">
        <f ca="1">K34+$M$12</f>
        <v>3.533677988489611</v>
      </c>
      <c r="N34">
        <f ca="1">$N$12/$M34*I34</f>
        <v>0.82678117157520636</v>
      </c>
      <c r="P34">
        <f ca="1">$N$12/$M34*J34</f>
        <v>0.91269803792157089</v>
      </c>
    </row>
    <row r="35" spans="5:16">
      <c r="E35">
        <f t="shared" si="5"/>
        <v>0</v>
      </c>
      <c r="F35">
        <f t="shared" si="5"/>
        <v>1</v>
      </c>
      <c r="G35">
        <f>E23</f>
        <v>1</v>
      </c>
      <c r="H35">
        <f>H23</f>
        <v>1</v>
      </c>
      <c r="I35">
        <f t="array" aca="1" ref="I35:L35" ca="1">MMULT(E35:H35,$I$9:$L$12)</f>
        <v>0.33369719485087096</v>
      </c>
      <c r="J35">
        <f ca="1"/>
        <v>1.6125904833705558</v>
      </c>
      <c r="K35">
        <f ca="1"/>
        <v>1.533677988489611</v>
      </c>
      <c r="L35">
        <f ca="1"/>
        <v>1</v>
      </c>
      <c r="M35">
        <f ca="1">K35+$M$12</f>
        <v>3.533677988489611</v>
      </c>
      <c r="N35">
        <f ca="1">$N$12/$M35*I35</f>
        <v>0.18886678182779304</v>
      </c>
      <c r="O35">
        <f ca="1">$N$12/$M35*J35</f>
        <v>0.91269803792157089</v>
      </c>
      <c r="P35">
        <f ca="1">$N$12/$M35*J35</f>
        <v>0.91269803792157089</v>
      </c>
    </row>
    <row r="36" spans="5:16">
      <c r="E36">
        <f t="shared" si="5"/>
        <v>0</v>
      </c>
      <c r="F36">
        <f t="shared" si="5"/>
        <v>1</v>
      </c>
      <c r="G36">
        <f>E24</f>
        <v>0</v>
      </c>
      <c r="H36">
        <f>H24</f>
        <v>1</v>
      </c>
      <c r="I36">
        <f t="array" aca="1" ref="I36:L36" ca="1">MMULT(E36:H36,$I$9:$L$12)</f>
        <v>0.33369719485087096</v>
      </c>
      <c r="J36">
        <f ca="1"/>
        <v>1.6125904833705558</v>
      </c>
      <c r="K36">
        <f ca="1"/>
        <v>0.37279078412170374</v>
      </c>
      <c r="L36">
        <f ca="1"/>
        <v>1</v>
      </c>
      <c r="M36">
        <f ca="1">K36+$M$12</f>
        <v>2.3727907841217037</v>
      </c>
      <c r="N36">
        <f ca="1">$N$12/$M36*I36</f>
        <v>0.28126980017278691</v>
      </c>
      <c r="O36">
        <f ca="1">$N$12/$M36*J36</f>
        <v>1.3592352888098909</v>
      </c>
    </row>
    <row r="38" spans="5:16">
      <c r="E38">
        <f t="shared" ref="E38:F42" si="6">F26</f>
        <v>0</v>
      </c>
      <c r="F38">
        <f t="shared" si="6"/>
        <v>0</v>
      </c>
      <c r="G38">
        <f>E26</f>
        <v>0</v>
      </c>
      <c r="H38">
        <f>H26</f>
        <v>1</v>
      </c>
      <c r="I38">
        <f t="array" aca="1" ref="I38:L38" ca="1">MMULT(E38:H38,$I$9:$L$12)</f>
        <v>0.33369719485087096</v>
      </c>
      <c r="J38">
        <f ca="1"/>
        <v>0.41706665209946564</v>
      </c>
      <c r="K38">
        <f ca="1"/>
        <v>0.37279078412170374</v>
      </c>
      <c r="L38">
        <f ca="1"/>
        <v>1</v>
      </c>
      <c r="M38">
        <f ca="1">K38+$M$12</f>
        <v>2.3727907841217037</v>
      </c>
      <c r="N38">
        <f t="shared" ref="N38:O42" ca="1" si="7">$N$12/$M38*I38</f>
        <v>0.28126980017278691</v>
      </c>
      <c r="O38">
        <f t="shared" ca="1" si="7"/>
        <v>0.35154102493182449</v>
      </c>
    </row>
    <row r="39" spans="5:16">
      <c r="E39">
        <f t="shared" si="6"/>
        <v>0</v>
      </c>
      <c r="F39">
        <f t="shared" si="6"/>
        <v>0</v>
      </c>
      <c r="G39">
        <f>E27</f>
        <v>1</v>
      </c>
      <c r="H39">
        <f>H27</f>
        <v>1</v>
      </c>
      <c r="I39">
        <f t="array" aca="1" ref="I39:L39" ca="1">MMULT(E39:H39,$I$9:$L$12)</f>
        <v>0.33369719485087096</v>
      </c>
      <c r="J39">
        <f ca="1"/>
        <v>0.41706665209946564</v>
      </c>
      <c r="K39">
        <f ca="1"/>
        <v>1.533677988489611</v>
      </c>
      <c r="L39">
        <f ca="1"/>
        <v>1</v>
      </c>
      <c r="M39">
        <f ca="1">K39+$M$12</f>
        <v>3.533677988489611</v>
      </c>
      <c r="N39">
        <f t="shared" ca="1" si="7"/>
        <v>0.18886678182779304</v>
      </c>
      <c r="O39">
        <f t="shared" ca="1" si="7"/>
        <v>0.23605243797425421</v>
      </c>
    </row>
    <row r="40" spans="5:16">
      <c r="E40">
        <f t="shared" si="6"/>
        <v>0</v>
      </c>
      <c r="F40">
        <f t="shared" si="6"/>
        <v>1</v>
      </c>
      <c r="G40">
        <f>E28</f>
        <v>1</v>
      </c>
      <c r="H40">
        <f>H28</f>
        <v>1</v>
      </c>
      <c r="I40">
        <f t="array" aca="1" ref="I40:L40" ca="1">MMULT(E40:H40,$I$9:$L$12)</f>
        <v>0.33369719485087096</v>
      </c>
      <c r="J40">
        <f ca="1"/>
        <v>1.6125904833705558</v>
      </c>
      <c r="K40">
        <f ca="1"/>
        <v>1.533677988489611</v>
      </c>
      <c r="L40">
        <f ca="1"/>
        <v>1</v>
      </c>
      <c r="M40">
        <f ca="1">K40+$M$12</f>
        <v>3.533677988489611</v>
      </c>
      <c r="N40">
        <f t="shared" ca="1" si="7"/>
        <v>0.18886678182779304</v>
      </c>
      <c r="O40">
        <f t="shared" ca="1" si="7"/>
        <v>0.91269803792157089</v>
      </c>
      <c r="P40">
        <f ca="1">$N$12/$M40*J40</f>
        <v>0.91269803792157089</v>
      </c>
    </row>
    <row r="41" spans="5:16">
      <c r="E41">
        <f t="shared" si="6"/>
        <v>0</v>
      </c>
      <c r="F41">
        <f t="shared" si="6"/>
        <v>1</v>
      </c>
      <c r="G41">
        <f>E29</f>
        <v>0</v>
      </c>
      <c r="H41">
        <f>H29</f>
        <v>1</v>
      </c>
      <c r="I41">
        <f t="array" aca="1" ref="I41:L41" ca="1">MMULT(E41:H41,$I$9:$L$12)</f>
        <v>0.33369719485087096</v>
      </c>
      <c r="J41">
        <f ca="1"/>
        <v>1.6125904833705558</v>
      </c>
      <c r="K41">
        <f ca="1"/>
        <v>0.37279078412170374</v>
      </c>
      <c r="L41">
        <f ca="1"/>
        <v>1</v>
      </c>
      <c r="M41">
        <f ca="1">K41+$M$12</f>
        <v>2.3727907841217037</v>
      </c>
      <c r="N41">
        <f t="shared" ca="1" si="7"/>
        <v>0.28126980017278691</v>
      </c>
      <c r="O41">
        <f t="shared" ca="1" si="7"/>
        <v>1.3592352888098909</v>
      </c>
    </row>
    <row r="42" spans="5:16">
      <c r="E42">
        <f t="shared" si="6"/>
        <v>0</v>
      </c>
      <c r="F42">
        <f t="shared" si="6"/>
        <v>0</v>
      </c>
      <c r="G42">
        <f>E30</f>
        <v>0</v>
      </c>
      <c r="H42">
        <f>H30</f>
        <v>1</v>
      </c>
      <c r="I42">
        <f t="array" aca="1" ref="I42:L42" ca="1">MMULT(E42:H42,$I$9:$L$12)</f>
        <v>0.33369719485087096</v>
      </c>
      <c r="J42">
        <f ca="1"/>
        <v>0.41706665209946564</v>
      </c>
      <c r="K42">
        <f ca="1"/>
        <v>0.37279078412170374</v>
      </c>
      <c r="L42">
        <f ca="1"/>
        <v>1</v>
      </c>
      <c r="M42">
        <f ca="1">K42+$M$12</f>
        <v>2.3727907841217037</v>
      </c>
      <c r="N42">
        <f t="shared" ca="1" si="7"/>
        <v>0.28126980017278691</v>
      </c>
      <c r="O42">
        <f t="shared" ca="1" si="7"/>
        <v>0.35154102493182449</v>
      </c>
    </row>
    <row r="44" spans="5:16">
      <c r="E44">
        <f t="shared" ref="E44:F48" si="8">F32</f>
        <v>1</v>
      </c>
      <c r="F44">
        <f t="shared" si="8"/>
        <v>0</v>
      </c>
      <c r="G44">
        <f>E32</f>
        <v>0</v>
      </c>
      <c r="H44">
        <f>H32</f>
        <v>1</v>
      </c>
      <c r="I44">
        <f t="array" aca="1" ref="I44:L44" ca="1">MMULT(E44:H44,$I$9:$L$12)</f>
        <v>1.4607892136464797</v>
      </c>
      <c r="J44">
        <f ca="1"/>
        <v>0.41706665209946564</v>
      </c>
      <c r="K44">
        <f ca="1"/>
        <v>0.37279078412170374</v>
      </c>
      <c r="L44">
        <f ca="1"/>
        <v>1</v>
      </c>
      <c r="M44">
        <f ca="1">K44+$M$12</f>
        <v>2.3727907841217037</v>
      </c>
      <c r="N44">
        <f ca="1">$N$12/$M44*I44</f>
        <v>1.2312836204707325</v>
      </c>
    </row>
    <row r="45" spans="5:16">
      <c r="E45">
        <f t="shared" si="8"/>
        <v>1</v>
      </c>
      <c r="F45">
        <f t="shared" si="8"/>
        <v>0</v>
      </c>
      <c r="G45">
        <f>E33</f>
        <v>1</v>
      </c>
      <c r="H45">
        <f>H33</f>
        <v>1</v>
      </c>
      <c r="I45">
        <f t="array" aca="1" ref="I45:L45" ca="1">MMULT(E45:H45,$I$9:$L$12)</f>
        <v>1.4607892136464797</v>
      </c>
      <c r="J45">
        <f ca="1"/>
        <v>0.41706665209946564</v>
      </c>
      <c r="K45">
        <f ca="1"/>
        <v>1.533677988489611</v>
      </c>
      <c r="L45">
        <f ca="1"/>
        <v>1</v>
      </c>
      <c r="M45">
        <f ca="1">K45+$M$12</f>
        <v>3.533677988489611</v>
      </c>
      <c r="N45">
        <f ca="1">$N$12/$M45*I45</f>
        <v>0.82678117157520636</v>
      </c>
      <c r="O45">
        <f ca="1">$N$12/$M45*J45</f>
        <v>0.23605243797425421</v>
      </c>
      <c r="P45">
        <f ca="1">$N$12/$M45*J45</f>
        <v>0.23605243797425421</v>
      </c>
    </row>
    <row r="46" spans="5:16">
      <c r="E46">
        <f t="shared" si="8"/>
        <v>1</v>
      </c>
      <c r="F46">
        <f t="shared" si="8"/>
        <v>1</v>
      </c>
      <c r="G46">
        <f>E34</f>
        <v>1</v>
      </c>
      <c r="H46">
        <f>H34</f>
        <v>1</v>
      </c>
      <c r="I46">
        <f t="array" aca="1" ref="I46:L46" ca="1">MMULT(E46:H46,$I$9:$L$12)</f>
        <v>1.4607892136464797</v>
      </c>
      <c r="J46">
        <f ca="1"/>
        <v>1.6125904833705558</v>
      </c>
      <c r="K46">
        <f ca="1"/>
        <v>1.533677988489611</v>
      </c>
      <c r="L46">
        <f ca="1"/>
        <v>1</v>
      </c>
      <c r="M46">
        <f ca="1">K46+$M$12</f>
        <v>3.533677988489611</v>
      </c>
      <c r="N46">
        <f ca="1">$N$12/$M46*I46</f>
        <v>0.82678117157520636</v>
      </c>
      <c r="P46">
        <f ca="1">$N$12/$M46*J46</f>
        <v>0.91269803792157089</v>
      </c>
    </row>
    <row r="47" spans="5:16">
      <c r="E47">
        <f t="shared" si="8"/>
        <v>1</v>
      </c>
      <c r="F47">
        <f t="shared" si="8"/>
        <v>1</v>
      </c>
      <c r="G47">
        <f>E35</f>
        <v>0</v>
      </c>
      <c r="H47">
        <f>H35</f>
        <v>1</v>
      </c>
      <c r="I47">
        <f t="array" aca="1" ref="I47:L47" ca="1">MMULT(E47:H47,$I$9:$L$12)</f>
        <v>1.4607892136464797</v>
      </c>
      <c r="J47">
        <f ca="1"/>
        <v>1.6125904833705558</v>
      </c>
      <c r="K47">
        <f ca="1"/>
        <v>0.37279078412170374</v>
      </c>
      <c r="L47">
        <f ca="1"/>
        <v>1</v>
      </c>
      <c r="M47">
        <f ca="1">K47+$M$12</f>
        <v>2.3727907841217037</v>
      </c>
      <c r="N47">
        <f ca="1">$N$12/$M47*I47</f>
        <v>1.2312836204707325</v>
      </c>
      <c r="O47">
        <f ca="1">$N$12/$M47*J47</f>
        <v>1.3592352888098909</v>
      </c>
    </row>
    <row r="48" spans="5:16">
      <c r="E48">
        <f t="shared" si="8"/>
        <v>1</v>
      </c>
      <c r="F48">
        <f t="shared" si="8"/>
        <v>0</v>
      </c>
      <c r="G48">
        <f>E36</f>
        <v>0</v>
      </c>
      <c r="H48">
        <f>H36</f>
        <v>1</v>
      </c>
      <c r="I48">
        <f t="array" aca="1" ref="I48:L48" ca="1">MMULT(E48:H48,$I$9:$L$12)</f>
        <v>1.4607892136464797</v>
      </c>
      <c r="J48">
        <f ca="1"/>
        <v>0.41706665209946564</v>
      </c>
      <c r="K48">
        <f ca="1"/>
        <v>0.37279078412170374</v>
      </c>
      <c r="L48">
        <f ca="1"/>
        <v>1</v>
      </c>
      <c r="M48">
        <f ca="1">K48+$M$12</f>
        <v>2.3727907841217037</v>
      </c>
      <c r="N48">
        <f ca="1">$N$12/$M48*I48</f>
        <v>1.2312836204707325</v>
      </c>
      <c r="O48">
        <f ca="1">$N$12/$M48*J48</f>
        <v>0.35154102493182449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2016-11-29T02:20:15Z</dcterms:created>
  <dcterms:modified xsi:type="dcterms:W3CDTF">2016-12-07T04:35:21Z</dcterms:modified>
</cp:coreProperties>
</file>