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1155" windowWidth="17235" windowHeight="123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<sst xmlns="http://schemas.openxmlformats.org/spreadsheetml/2006/main" count="37" uniqueCount="23">
  <si>
    <t>新幹線用</t>
  </si>
  <si>
    <t>リニア用</t>
  </si>
  <si>
    <t>横G限界</t>
  </si>
  <si>
    <t>G</t>
  </si>
  <si>
    <t>車体傾斜角</t>
  </si>
  <si>
    <t>°</t>
  </si>
  <si>
    <t>軌間</t>
  </si>
  <si>
    <t>mm</t>
  </si>
  <si>
    <t>曲線半径</t>
  </si>
  <si>
    <t>カント</t>
  </si>
  <si>
    <t>項目名</t>
  </si>
  <si>
    <t>設定欄</t>
  </si>
  <si>
    <t>単位</t>
  </si>
  <si>
    <t>制限速度</t>
  </si>
  <si>
    <t>km/h</t>
  </si>
  <si>
    <t>制限速度テーブル</t>
  </si>
  <si>
    <t>mm</t>
  </si>
  <si>
    <t>m</t>
  </si>
  <si>
    <t>軌道傾斜角</t>
  </si>
  <si>
    <t>°</t>
  </si>
  <si>
    <t>黄色の設定欄の数字のみ設定すること。</t>
  </si>
  <si>
    <t>ATCの制限速度設定を使う場合はテーブルから不要な数字を削除すること。</t>
  </si>
  <si>
    <t>乗り心地限界速度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</si>
</sst>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_ "/>
    <numFmt numFmtId="178" formatCode="0.00_ "/>
    <numFmt numFmtId="179" formatCode="0_);[Red]\(0\)"/>
    <numFmt numFmtId="180" formatCode="0_ "/>
    <numFmt numFmtId="181" formatCode="h:mm:ss;@"/>
  </numFmts>
  <fonts count="3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0" fillId="0" borderId="10" xfId="0" applyNumberFormat="1" applyFill="1" applyBorder="1" applyAlignment="1">
      <alignment vertical="center"/>
    </xf>
    <xf numFmtId="180" fontId="0" fillId="0" borderId="10" xfId="0" applyNumberForma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177" fontId="0" fillId="33" borderId="10" xfId="0" applyNumberFormat="1" applyFill="1" applyBorder="1" applyAlignment="1">
      <alignment vertical="center"/>
    </xf>
    <xf numFmtId="177" fontId="0" fillId="33" borderId="10" xfId="0" applyNumberFormat="1" applyFill="1" applyBorder="1" applyAlignment="1">
      <alignment vertical="center"/>
    </xf>
    <xf numFmtId="178" fontId="0" fillId="33" borderId="10" xfId="0" applyNumberFormat="1" applyFill="1" applyBorder="1" applyAlignment="1">
      <alignment vertical="center"/>
    </xf>
    <xf numFmtId="180" fontId="0" fillId="33" borderId="10" xfId="0" applyNumberForma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180" fontId="0" fillId="0" borderId="0" xfId="0" applyNumberForma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84"/>
  <sheetViews>
    <sheetView tabSelected="1" zoomScalePageLayoutView="0" workbookViewId="0" topLeftCell="A1">
      <selection activeCell="C24" sqref="C24"/>
    </sheetView>
  </sheetViews>
  <sheetFormatPr defaultColWidth="9.140625" defaultRowHeight="15"/>
  <cols>
    <col min="2" max="2" width="15.00390625" style="0" customWidth="1"/>
    <col min="6" max="6" width="15.421875" style="0" customWidth="1"/>
  </cols>
  <sheetData>
    <row r="2" spans="2:15" ht="13.5">
      <c r="B2" t="s">
        <v>0</v>
      </c>
      <c r="F2" s="5" t="s">
        <v>15</v>
      </c>
      <c r="G2" t="s">
        <v>21</v>
      </c>
      <c r="L2" s="1"/>
      <c r="M2" s="1"/>
      <c r="N2" s="1"/>
      <c r="O2" s="1"/>
    </row>
    <row r="3" spans="2:12" ht="13.5">
      <c r="B3" s="4" t="s">
        <v>10</v>
      </c>
      <c r="C3" s="4" t="s">
        <v>11</v>
      </c>
      <c r="D3" s="4" t="s">
        <v>12</v>
      </c>
      <c r="F3" s="5">
        <v>100</v>
      </c>
      <c r="L3" s="1"/>
    </row>
    <row r="4" spans="2:12" ht="13.5">
      <c r="B4" s="2" t="s">
        <v>2</v>
      </c>
      <c r="C4" s="10">
        <v>0.08</v>
      </c>
      <c r="D4" s="2" t="s">
        <v>3</v>
      </c>
      <c r="F4" s="6">
        <v>105</v>
      </c>
      <c r="L4" s="1"/>
    </row>
    <row r="5" spans="2:12" ht="13.5">
      <c r="B5" s="2" t="s">
        <v>4</v>
      </c>
      <c r="C5" s="8">
        <v>1</v>
      </c>
      <c r="D5" s="2" t="s">
        <v>5</v>
      </c>
      <c r="F5" s="6">
        <v>110</v>
      </c>
      <c r="L5" s="1"/>
    </row>
    <row r="6" spans="2:15" ht="13.5">
      <c r="B6" s="2" t="s">
        <v>6</v>
      </c>
      <c r="C6" s="11">
        <v>1435</v>
      </c>
      <c r="D6" s="2" t="s">
        <v>7</v>
      </c>
      <c r="F6" s="6">
        <v>115</v>
      </c>
      <c r="L6" s="1"/>
      <c r="M6" s="1"/>
      <c r="N6" s="1"/>
      <c r="O6" s="1"/>
    </row>
    <row r="7" spans="2:15" ht="13.5">
      <c r="B7" s="4" t="s">
        <v>8</v>
      </c>
      <c r="C7" s="11">
        <v>6500</v>
      </c>
      <c r="D7" s="4" t="s">
        <v>17</v>
      </c>
      <c r="F7" s="6">
        <v>120</v>
      </c>
      <c r="L7" s="1"/>
      <c r="M7" s="1"/>
      <c r="N7" s="1"/>
      <c r="O7" s="1"/>
    </row>
    <row r="8" spans="2:15" ht="13.5">
      <c r="B8" s="4" t="s">
        <v>9</v>
      </c>
      <c r="C8" s="11">
        <v>200</v>
      </c>
      <c r="D8" s="4" t="s">
        <v>16</v>
      </c>
      <c r="F8" s="6">
        <v>125</v>
      </c>
      <c r="L8" s="1"/>
      <c r="M8" s="1"/>
      <c r="N8" s="1"/>
      <c r="O8" s="1"/>
    </row>
    <row r="9" spans="2:15" ht="13.5">
      <c r="B9" s="12" t="s">
        <v>22</v>
      </c>
      <c r="C9" s="3">
        <f>SQRT(127*$C$7*($C$4/COS(ATAN($C$8/SQRT($C$6^2-$C$8^2))+PI()*$C$5/180)+TAN(ATAN($C$8/SQRT($C$6^2-$C$8^2))+PI()*$C$5/180)))</f>
        <v>444.72729209118654</v>
      </c>
      <c r="D9" s="4" t="s">
        <v>14</v>
      </c>
      <c r="F9" s="6">
        <v>130</v>
      </c>
      <c r="L9" s="1"/>
      <c r="M9" s="1"/>
      <c r="N9" s="1"/>
      <c r="O9" s="1"/>
    </row>
    <row r="10" spans="2:15" ht="13.5">
      <c r="B10" s="4" t="s">
        <v>13</v>
      </c>
      <c r="C10" s="3">
        <f>LOOKUP($C$9,$F$3:$F$84,$F$3:$F$84)</f>
        <v>440</v>
      </c>
      <c r="D10" s="4" t="s">
        <v>14</v>
      </c>
      <c r="F10" s="6">
        <v>135</v>
      </c>
      <c r="L10" s="1"/>
      <c r="M10" s="1"/>
      <c r="N10" s="1"/>
      <c r="O10" s="1"/>
    </row>
    <row r="11" spans="6:15" ht="13.5">
      <c r="F11" s="6">
        <v>140</v>
      </c>
      <c r="L11" s="1"/>
      <c r="M11" s="1"/>
      <c r="N11" s="1"/>
      <c r="O11" s="1"/>
    </row>
    <row r="12" spans="2:15" ht="13.5">
      <c r="B12" t="s">
        <v>1</v>
      </c>
      <c r="F12" s="6">
        <v>145</v>
      </c>
      <c r="L12" s="1"/>
      <c r="M12" s="1"/>
      <c r="N12" s="1"/>
      <c r="O12" s="1"/>
    </row>
    <row r="13" spans="2:15" ht="13.5">
      <c r="B13" s="4" t="s">
        <v>10</v>
      </c>
      <c r="C13" s="4" t="s">
        <v>11</v>
      </c>
      <c r="D13" s="4" t="s">
        <v>12</v>
      </c>
      <c r="F13" s="6">
        <v>150</v>
      </c>
      <c r="L13" s="1"/>
      <c r="M13" s="1"/>
      <c r="N13" s="1"/>
      <c r="O13" s="1"/>
    </row>
    <row r="14" spans="2:15" ht="13.5">
      <c r="B14" s="2" t="s">
        <v>2</v>
      </c>
      <c r="C14" s="10">
        <v>0.08</v>
      </c>
      <c r="D14" s="2" t="s">
        <v>3</v>
      </c>
      <c r="F14" s="6">
        <v>155</v>
      </c>
      <c r="L14" s="1"/>
      <c r="M14" s="1"/>
      <c r="N14" s="1"/>
      <c r="O14" s="1"/>
    </row>
    <row r="15" spans="2:15" ht="13.5">
      <c r="B15" s="2" t="s">
        <v>4</v>
      </c>
      <c r="C15" s="8">
        <v>0</v>
      </c>
      <c r="D15" s="2" t="s">
        <v>5</v>
      </c>
      <c r="F15" s="6">
        <v>160</v>
      </c>
      <c r="L15" s="1"/>
      <c r="M15" s="1"/>
      <c r="N15" s="1"/>
      <c r="O15" s="1"/>
    </row>
    <row r="16" spans="2:15" ht="13.5">
      <c r="B16" s="4" t="s">
        <v>18</v>
      </c>
      <c r="C16" s="9">
        <v>10</v>
      </c>
      <c r="D16" s="2" t="s">
        <v>19</v>
      </c>
      <c r="F16" s="6">
        <v>165</v>
      </c>
      <c r="L16" s="1"/>
      <c r="M16" s="1"/>
      <c r="N16" s="1"/>
      <c r="O16" s="1"/>
    </row>
    <row r="17" spans="2:15" ht="13.5">
      <c r="B17" s="4" t="s">
        <v>8</v>
      </c>
      <c r="C17" s="11">
        <v>8000</v>
      </c>
      <c r="D17" s="4" t="s">
        <v>17</v>
      </c>
      <c r="F17" s="6">
        <v>170</v>
      </c>
      <c r="L17" s="1"/>
      <c r="M17" s="1"/>
      <c r="N17" s="1"/>
      <c r="O17" s="1"/>
    </row>
    <row r="18" spans="2:15" ht="13.5">
      <c r="B18" s="12" t="s">
        <v>22</v>
      </c>
      <c r="C18" s="13">
        <f>SQRT(127*C17*($C$14/COS(PI()*$C$16/180+PI()*$C$15/180)+TAN(PI()*$C$16/180+PI()*$C$15/180)))</f>
        <v>511.54871460484947</v>
      </c>
      <c r="D18" s="4" t="s">
        <v>14</v>
      </c>
      <c r="F18" s="6">
        <v>175</v>
      </c>
      <c r="L18" s="1"/>
      <c r="M18" s="1"/>
      <c r="N18" s="1"/>
      <c r="O18" s="1"/>
    </row>
    <row r="19" spans="2:6" ht="13.5">
      <c r="B19" s="4" t="s">
        <v>13</v>
      </c>
      <c r="C19" s="3">
        <f>LOOKUP($C$18,$F$3:$F$84,$F$3:$F$84)</f>
        <v>505</v>
      </c>
      <c r="D19" s="4" t="s">
        <v>14</v>
      </c>
      <c r="F19" s="6">
        <v>180</v>
      </c>
    </row>
    <row r="20" ht="13.5">
      <c r="F20" s="6">
        <v>185</v>
      </c>
    </row>
    <row r="21" spans="2:6" ht="13.5">
      <c r="B21" t="s">
        <v>20</v>
      </c>
      <c r="F21" s="6">
        <v>190</v>
      </c>
    </row>
    <row r="22" ht="13.5">
      <c r="F22" s="6">
        <v>195</v>
      </c>
    </row>
    <row r="23" ht="13.5">
      <c r="F23" s="6">
        <v>200</v>
      </c>
    </row>
    <row r="24" ht="13.5">
      <c r="F24" s="6">
        <v>205</v>
      </c>
    </row>
    <row r="25" ht="13.5">
      <c r="F25" s="6">
        <v>210</v>
      </c>
    </row>
    <row r="26" ht="13.5">
      <c r="F26" s="6">
        <v>215</v>
      </c>
    </row>
    <row r="27" ht="13.5">
      <c r="F27" s="6">
        <v>220</v>
      </c>
    </row>
    <row r="28" ht="13.5">
      <c r="F28" s="6">
        <v>225</v>
      </c>
    </row>
    <row r="29" ht="13.5">
      <c r="F29" s="6">
        <v>230</v>
      </c>
    </row>
    <row r="30" ht="13.5">
      <c r="F30" s="6">
        <v>235</v>
      </c>
    </row>
    <row r="31" ht="13.5">
      <c r="F31" s="6">
        <v>240</v>
      </c>
    </row>
    <row r="32" ht="13.5">
      <c r="F32" s="6">
        <v>245</v>
      </c>
    </row>
    <row r="33" ht="13.5">
      <c r="F33" s="6">
        <v>250</v>
      </c>
    </row>
    <row r="34" ht="13.5">
      <c r="F34" s="6">
        <v>255</v>
      </c>
    </row>
    <row r="35" ht="13.5">
      <c r="F35" s="6">
        <v>260</v>
      </c>
    </row>
    <row r="36" ht="13.5">
      <c r="F36" s="6">
        <v>265</v>
      </c>
    </row>
    <row r="37" ht="13.5">
      <c r="F37" s="6">
        <v>270</v>
      </c>
    </row>
    <row r="38" ht="13.5">
      <c r="F38" s="6">
        <v>275</v>
      </c>
    </row>
    <row r="39" ht="13.5">
      <c r="F39" s="6">
        <v>280</v>
      </c>
    </row>
    <row r="40" ht="13.5">
      <c r="F40" s="6">
        <v>285</v>
      </c>
    </row>
    <row r="41" ht="13.5">
      <c r="F41" s="6">
        <v>290</v>
      </c>
    </row>
    <row r="42" ht="13.5">
      <c r="F42" s="6">
        <v>295</v>
      </c>
    </row>
    <row r="43" ht="13.5">
      <c r="F43" s="6">
        <v>300</v>
      </c>
    </row>
    <row r="44" ht="13.5">
      <c r="F44" s="6">
        <v>305</v>
      </c>
    </row>
    <row r="45" ht="13.5">
      <c r="F45" s="6">
        <v>310</v>
      </c>
    </row>
    <row r="46" ht="13.5">
      <c r="F46" s="6">
        <v>315</v>
      </c>
    </row>
    <row r="47" ht="13.5">
      <c r="F47" s="6">
        <v>320</v>
      </c>
    </row>
    <row r="48" ht="13.5">
      <c r="F48" s="6">
        <v>325</v>
      </c>
    </row>
    <row r="49" ht="13.5">
      <c r="F49" s="6">
        <v>330</v>
      </c>
    </row>
    <row r="50" ht="13.5">
      <c r="F50" s="6">
        <v>335</v>
      </c>
    </row>
    <row r="51" ht="13.5">
      <c r="F51" s="6">
        <v>340</v>
      </c>
    </row>
    <row r="52" ht="13.5">
      <c r="F52" s="6">
        <v>345</v>
      </c>
    </row>
    <row r="53" ht="13.5">
      <c r="F53" s="6">
        <v>350</v>
      </c>
    </row>
    <row r="54" ht="13.5">
      <c r="F54" s="6">
        <v>355</v>
      </c>
    </row>
    <row r="55" ht="13.5">
      <c r="F55" s="6">
        <v>360</v>
      </c>
    </row>
    <row r="56" ht="13.5">
      <c r="F56" s="6">
        <v>365</v>
      </c>
    </row>
    <row r="57" ht="13.5">
      <c r="F57" s="6">
        <v>370</v>
      </c>
    </row>
    <row r="58" ht="13.5">
      <c r="F58" s="6">
        <v>375</v>
      </c>
    </row>
    <row r="59" ht="13.5">
      <c r="F59" s="6">
        <v>380</v>
      </c>
    </row>
    <row r="60" ht="13.5">
      <c r="F60" s="6">
        <v>385</v>
      </c>
    </row>
    <row r="61" ht="13.5">
      <c r="F61" s="6">
        <v>390</v>
      </c>
    </row>
    <row r="62" ht="13.5">
      <c r="F62" s="6">
        <v>395</v>
      </c>
    </row>
    <row r="63" ht="13.5">
      <c r="F63" s="6">
        <v>400</v>
      </c>
    </row>
    <row r="64" ht="13.5">
      <c r="F64" s="6">
        <v>405</v>
      </c>
    </row>
    <row r="65" ht="13.5">
      <c r="F65" s="6">
        <v>410</v>
      </c>
    </row>
    <row r="66" ht="13.5">
      <c r="F66" s="6">
        <v>415</v>
      </c>
    </row>
    <row r="67" ht="13.5">
      <c r="F67" s="6">
        <v>420</v>
      </c>
    </row>
    <row r="68" ht="13.5">
      <c r="F68" s="6">
        <v>425</v>
      </c>
    </row>
    <row r="69" ht="13.5">
      <c r="F69" s="6">
        <v>430</v>
      </c>
    </row>
    <row r="70" ht="13.5">
      <c r="F70" s="6">
        <v>435</v>
      </c>
    </row>
    <row r="71" ht="13.5">
      <c r="F71" s="6">
        <v>440</v>
      </c>
    </row>
    <row r="72" ht="13.5">
      <c r="F72" s="6">
        <v>445</v>
      </c>
    </row>
    <row r="73" ht="13.5">
      <c r="F73" s="6">
        <v>450</v>
      </c>
    </row>
    <row r="74" ht="13.5">
      <c r="F74" s="6">
        <v>455</v>
      </c>
    </row>
    <row r="75" ht="13.5">
      <c r="F75" s="6">
        <v>460</v>
      </c>
    </row>
    <row r="76" ht="13.5">
      <c r="F76" s="6">
        <v>465</v>
      </c>
    </row>
    <row r="77" ht="13.5">
      <c r="F77" s="6">
        <v>470</v>
      </c>
    </row>
    <row r="78" ht="13.5">
      <c r="F78" s="6">
        <v>475</v>
      </c>
    </row>
    <row r="79" ht="13.5">
      <c r="F79" s="6">
        <v>480</v>
      </c>
    </row>
    <row r="80" ht="13.5">
      <c r="F80" s="6">
        <v>485</v>
      </c>
    </row>
    <row r="81" ht="13.5">
      <c r="F81" s="6">
        <v>490</v>
      </c>
    </row>
    <row r="82" ht="13.5">
      <c r="F82" s="6">
        <v>495</v>
      </c>
    </row>
    <row r="83" ht="13.5">
      <c r="F83" s="6">
        <v>500</v>
      </c>
    </row>
    <row r="84" ht="13.5">
      <c r="F84" s="7">
        <v>505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KITAKAMI</dc:creator>
  <cp:keywords/>
  <dc:description/>
  <cp:lastModifiedBy>KITAKAMI</cp:lastModifiedBy>
  <dcterms:created xsi:type="dcterms:W3CDTF">2011-08-24T10:45:52Z</dcterms:created>
  <dcterms:modified xsi:type="dcterms:W3CDTF">2011-08-24T11:43:16Z</dcterms:modified>
  <cp:category/>
  <cp:version/>
  <cp:contentType/>
  <cp:contentStatus/>
</cp:coreProperties>
</file>